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 Gerak\Desktop\IEDA\Meetings\2024\2-8-2024 Meeting\"/>
    </mc:Choice>
  </mc:AlternateContent>
  <xr:revisionPtr revIDLastSave="0" documentId="13_ncr:1_{C64C078E-F143-4671-B91C-3A0BCF34BE0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OC 1-31-2024" sheetId="3" r:id="rId1"/>
    <sheet name="Exp. Report Details" sheetId="2" r:id="rId2"/>
    <sheet name="Sheet1" sheetId="1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1" i="3" l="1"/>
  <c r="E258" i="3"/>
  <c r="E253" i="3"/>
  <c r="E254" i="3" s="1"/>
  <c r="E255" i="3" s="1"/>
  <c r="E256" i="3" s="1"/>
  <c r="E257" i="3" s="1"/>
  <c r="G13" i="12" l="1"/>
  <c r="H13" i="12"/>
  <c r="I13" i="12" l="1"/>
  <c r="H12" i="12" l="1"/>
  <c r="G12" i="12"/>
  <c r="C12" i="12"/>
  <c r="B12" i="12"/>
  <c r="I12" i="12" l="1"/>
  <c r="D12" i="12"/>
  <c r="E4" i="3" l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E182" i="3" s="1"/>
  <c r="E183" i="3" s="1"/>
  <c r="E184" i="3" s="1"/>
  <c r="E185" i="3" s="1"/>
  <c r="E186" i="3" s="1"/>
  <c r="E187" i="3" s="1"/>
  <c r="E188" i="3" s="1"/>
  <c r="E189" i="3" s="1"/>
  <c r="E190" i="3" s="1"/>
  <c r="E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C267" i="3" l="1"/>
  <c r="D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D145" authorId="0" shapeId="0" xr:uid="{301507BE-70C2-4A09-968B-E364045FFD2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Reimbursement on 1/11/2023</t>
        </r>
      </text>
    </comment>
    <comment ref="D164" authorId="0" shapeId="0" xr:uid="{E4A674B4-59D2-438B-88A1-0D710C79B9F1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(3 Payrolls in March)</t>
        </r>
      </text>
    </comment>
  </commentList>
</comments>
</file>

<file path=xl/sharedStrings.xml><?xml version="1.0" encoding="utf-8"?>
<sst xmlns="http://schemas.openxmlformats.org/spreadsheetml/2006/main" count="609" uniqueCount="431">
  <si>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</si>
  <si>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</si>
  <si>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</si>
  <si>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</si>
  <si>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</si>
  <si>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</si>
  <si>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</si>
  <si>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</si>
  <si>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</si>
  <si>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</si>
  <si>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</si>
  <si>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</si>
  <si>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</si>
  <si>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</si>
  <si>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</si>
  <si>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</si>
  <si>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</si>
  <si>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</si>
  <si>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</si>
  <si>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</si>
  <si>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</si>
  <si>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</si>
  <si>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</si>
  <si>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</si>
  <si>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</si>
  <si>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</si>
  <si>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</si>
  <si>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</si>
  <si>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</si>
  <si>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</si>
  <si>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</si>
  <si>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</si>
  <si>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</si>
  <si>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</si>
  <si>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</si>
  <si>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</si>
  <si>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</si>
  <si>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</si>
  <si>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</si>
  <si>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</si>
  <si>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</si>
  <si>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Opening Balance</t>
  </si>
  <si>
    <t>2022 Q1 Dues - ED4</t>
  </si>
  <si>
    <t>2022 Q1 Dues - RID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</si>
  <si>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</si>
  <si>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</si>
  <si>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</si>
  <si>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</si>
  <si>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</si>
  <si>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</si>
  <si>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</si>
  <si>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</si>
  <si>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</si>
  <si>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#1014</t>
  </si>
  <si>
    <t>B3 Strategies February Bill</t>
  </si>
  <si>
    <t>Check #1012</t>
  </si>
  <si>
    <t>MeguireWhitney Feb. 2022 Invoice #00685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</si>
  <si>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</si>
  <si>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</si>
  <si>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</si>
  <si>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</si>
  <si>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</si>
  <si>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</si>
  <si>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</si>
  <si>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</si>
  <si>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</si>
  <si>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</si>
  <si>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</si>
  <si>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</si>
  <si>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</si>
  <si>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</si>
  <si>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1023</t>
  </si>
  <si>
    <t>Check 1021</t>
  </si>
  <si>
    <t>US Treasury (for IRS Non-Profit Determination)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</si>
  <si>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</si>
  <si>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</si>
  <si>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</si>
  <si>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</si>
  <si>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</si>
  <si>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</si>
  <si>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</si>
  <si>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</si>
  <si>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</si>
  <si>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</si>
  <si>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</si>
  <si>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</si>
  <si>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</si>
  <si>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</si>
  <si>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</si>
  <si>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</si>
  <si>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</si>
  <si>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</si>
  <si>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</si>
  <si>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1033</t>
  </si>
  <si>
    <t>SLW Legal Invoice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</si>
  <si>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</si>
  <si>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</si>
  <si>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</si>
  <si>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</si>
  <si>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</si>
  <si>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</si>
  <si>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</si>
  <si>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1040</t>
  </si>
  <si>
    <t>KR Saline Invoice #1932</t>
  </si>
  <si>
    <t>Check 1039</t>
  </si>
  <si>
    <t>Salmon, Lewis &amp; Weldon Invoice #53902</t>
  </si>
  <si>
    <t>Check 1042</t>
  </si>
  <si>
    <t>Check 1045</t>
  </si>
  <si>
    <t>Check 1037</t>
  </si>
  <si>
    <t>CMUA Western Wine Sponsorship</t>
  </si>
  <si>
    <t>Check 1043</t>
  </si>
  <si>
    <t>B3 Strategies - June Invoice</t>
  </si>
  <si>
    <t>Check 1041</t>
  </si>
  <si>
    <t>Donation on Behalf of Mick James</t>
  </si>
  <si>
    <t>Check 1038</t>
  </si>
  <si>
    <t>Meguire Whitney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</si>
  <si>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</si>
  <si>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</si>
  <si>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</si>
  <si>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</si>
  <si>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</si>
  <si>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</si>
  <si>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</si>
  <si>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</si>
  <si>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</si>
  <si>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</si>
  <si>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</si>
  <si>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</si>
  <si>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</si>
  <si>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</si>
  <si>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</si>
  <si>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</si>
  <si>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</si>
  <si>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</si>
  <si>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</si>
  <si>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</si>
  <si>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</si>
  <si>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</si>
  <si>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</si>
  <si>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</si>
  <si>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</si>
  <si>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</si>
  <si>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</si>
  <si>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</si>
  <si>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</si>
  <si>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</si>
  <si>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1060</t>
  </si>
  <si>
    <t>KR Saline Invoice #2108</t>
  </si>
  <si>
    <t>Check 1059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</si>
  <si>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</si>
  <si>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</si>
  <si>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</si>
  <si>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</si>
  <si>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</si>
  <si>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</si>
  <si>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Check 1063</t>
  </si>
  <si>
    <t>2022 Q4 Dues - BID &amp; Tonopah</t>
  </si>
  <si>
    <t>Check 1064</t>
  </si>
  <si>
    <t>KR Saline Invoice #2176</t>
  </si>
  <si>
    <t>Check 1065</t>
  </si>
  <si>
    <t>Check 1066</t>
  </si>
  <si>
    <t>Salmon, Lewis &amp; Weldon</t>
  </si>
  <si>
    <t>Check 1067</t>
  </si>
  <si>
    <t>Meguire Whitney October Invoice</t>
  </si>
  <si>
    <t>2022 Q4 Dues - RID</t>
  </si>
  <si>
    <t>2022 Q4 Dues - ED4 &amp; ED7</t>
  </si>
  <si>
    <t>2022 Q4 Dues - ED3</t>
  </si>
  <si>
    <t>2023 SCIP Annual Dues</t>
  </si>
  <si>
    <t>Check 1068</t>
  </si>
  <si>
    <t>B3 Strategies -October Invoice</t>
  </si>
  <si>
    <t>Check 1069</t>
  </si>
  <si>
    <t>2022 Q4 Dues - MWD &amp; WM &amp; KRS 2023 Sponsorships</t>
  </si>
  <si>
    <t>Check 1071</t>
  </si>
  <si>
    <t>KR Saline Invoice #2251</t>
  </si>
  <si>
    <t>Check 1070</t>
  </si>
  <si>
    <t>Check 1074</t>
  </si>
  <si>
    <t xml:space="preserve">GCSECA IEDA Annual Meeting Sponsorship </t>
  </si>
  <si>
    <t>Check 1072</t>
  </si>
  <si>
    <t>Minuteman Press - Cups for Annual Meeting</t>
  </si>
  <si>
    <t>Check 1075</t>
  </si>
  <si>
    <t>B3 Strategies November Invoice</t>
  </si>
  <si>
    <t>2022 Q4 Dues Harquahala &amp; 2023 Annual Meeting Sponsorship</t>
  </si>
  <si>
    <t>Check 1073</t>
  </si>
  <si>
    <t>Meguire Whitney November Invoice</t>
  </si>
  <si>
    <t>Check 1076</t>
  </si>
  <si>
    <t>Check 1077</t>
  </si>
  <si>
    <t>KR Saline - Invoice #2321</t>
  </si>
  <si>
    <t>Check 1079</t>
  </si>
  <si>
    <t>Check 1080</t>
  </si>
  <si>
    <t>Check 1078</t>
  </si>
  <si>
    <t>Meguire Whitney December Invoice</t>
  </si>
  <si>
    <t>AEPCO 2023 Dues</t>
  </si>
  <si>
    <t>2023 Q1 Dues for ED6 &amp; Tonopah</t>
  </si>
  <si>
    <t>Check 1081</t>
  </si>
  <si>
    <t xml:space="preserve">B3 Strategies - December </t>
  </si>
  <si>
    <t>2023 Dues - Page, Thatcher, WM Q1 &amp; Farm Credit Sponsorship</t>
  </si>
  <si>
    <t>Check 1082</t>
  </si>
  <si>
    <t>2023 Dues - Aguila &amp; Q1 Tonopah</t>
  </si>
  <si>
    <t>2023 Dues - RWCD &amp; BWCDD Q1</t>
  </si>
  <si>
    <t>Check 1083</t>
  </si>
  <si>
    <t>Clark-Hill (sandwiches for IEDA Meeting)</t>
  </si>
  <si>
    <t>Check 1084</t>
  </si>
  <si>
    <t>Check 1085</t>
  </si>
  <si>
    <t>2023 Dues - ED4 Q1 &amp; Safford</t>
  </si>
  <si>
    <t>Check 1087</t>
  </si>
  <si>
    <t>KR Saline - Invoice #2399</t>
  </si>
  <si>
    <t>2023 Dues - ED8, YMID, McMicken &amp; Fullerform IEDA Sponsorship</t>
  </si>
  <si>
    <t>Check 1090</t>
  </si>
  <si>
    <t xml:space="preserve">2023 Dues - ED3 &amp; ED7 Q1 </t>
  </si>
  <si>
    <t>Check 1086</t>
  </si>
  <si>
    <t>Meguire Whitney January 2023 Invoice</t>
  </si>
  <si>
    <t>Check 1091</t>
  </si>
  <si>
    <t>B3 Strategies - January 2023 Invoice</t>
  </si>
  <si>
    <t>Check 1089</t>
  </si>
  <si>
    <t>Delivery Fee for Lunch to Clark-Hill</t>
  </si>
  <si>
    <t>2023 Dues - Ak-Chin &amp; Reimbursement</t>
  </si>
  <si>
    <t>Check  1088</t>
  </si>
  <si>
    <t>Elect Katie Hobbs Inaguration Sponsorship</t>
  </si>
  <si>
    <t>Check 1092</t>
  </si>
  <si>
    <t xml:space="preserve">Ramey's Meats </t>
  </si>
  <si>
    <t>Check 1094</t>
  </si>
  <si>
    <t>2023 Q1 Dues for RID</t>
  </si>
  <si>
    <t>Check 1093</t>
  </si>
  <si>
    <t>KR Saline &amp; Associates - December Invoice</t>
  </si>
  <si>
    <t>Check 1095</t>
  </si>
  <si>
    <t>Check 1096</t>
  </si>
  <si>
    <t>Meguire Whitney - Feb. Invoice</t>
  </si>
  <si>
    <t>Check 1097</t>
  </si>
  <si>
    <t>2023 Dues - CAP, MWD Q1, TOUA &amp; YID</t>
  </si>
  <si>
    <t>Check 1098</t>
  </si>
  <si>
    <t>B3 Strategies - Feb Invoice</t>
  </si>
  <si>
    <t>Check 1099</t>
  </si>
  <si>
    <t>In Account</t>
  </si>
  <si>
    <t>Pending Checks</t>
  </si>
  <si>
    <t>After Liabilities</t>
  </si>
  <si>
    <t>2023 IEDA Statement of Cashflows</t>
  </si>
  <si>
    <t>Check 1101</t>
  </si>
  <si>
    <t>KR Saline &amp; Associates - January Invoice</t>
  </si>
  <si>
    <t>Check 1104</t>
  </si>
  <si>
    <t>Check 1105</t>
  </si>
  <si>
    <t>B3 Strategies - March Invoice</t>
  </si>
  <si>
    <t>Check 1102</t>
  </si>
  <si>
    <t>Meguire Whitney - March Invoice</t>
  </si>
  <si>
    <t>SRP 2023 Dues</t>
  </si>
  <si>
    <t>Check  1103</t>
  </si>
  <si>
    <t>American Public Power Association Dues</t>
  </si>
  <si>
    <t>Check 1107</t>
  </si>
  <si>
    <t>KR Saline &amp; Associates - February Invoice</t>
  </si>
  <si>
    <t>2023 Q2 Dues - ED6, MWD &amp; WM</t>
  </si>
  <si>
    <t>Check 1106</t>
  </si>
  <si>
    <t>Reimbursement to RID for CREDA Expenses</t>
  </si>
  <si>
    <t>Check 1109</t>
  </si>
  <si>
    <t xml:space="preserve">MWD - Salary &amp; Benefits Reimbursement </t>
  </si>
  <si>
    <t>2023 Q2 Dues - ED3, RID &amp; TID</t>
  </si>
  <si>
    <t>2023 Q2 Dues - BWCDD</t>
  </si>
  <si>
    <t>Check 1110</t>
  </si>
  <si>
    <t>Domain Listing</t>
  </si>
  <si>
    <t>MeguireWhitney</t>
  </si>
  <si>
    <t>B3 Strategies</t>
  </si>
  <si>
    <t>KR Saline</t>
  </si>
  <si>
    <t>Check 1111</t>
  </si>
  <si>
    <t>2023 Q2 Dues - ED4</t>
  </si>
  <si>
    <t>Check 1112</t>
  </si>
  <si>
    <t>Check 1113</t>
  </si>
  <si>
    <t>RWCD - IEDA Leadership Lunch Reimbursement</t>
  </si>
  <si>
    <t>Check 1108</t>
  </si>
  <si>
    <t>2023 Q2 Dues - ED7, HVPD, RWCD Reiumbursement</t>
  </si>
  <si>
    <t>Check 1114</t>
  </si>
  <si>
    <t>Check 1116</t>
  </si>
  <si>
    <t>Check 1115</t>
  </si>
  <si>
    <t xml:space="preserve">Clark-Hill  </t>
  </si>
  <si>
    <t>Clark-Hill</t>
  </si>
  <si>
    <t>Check 1118</t>
  </si>
  <si>
    <t>Check 1117</t>
  </si>
  <si>
    <t>Check 1121</t>
  </si>
  <si>
    <t>Refund of Overpayment to Clark-Hill</t>
  </si>
  <si>
    <t>Check 1119</t>
  </si>
  <si>
    <t>Check 1123</t>
  </si>
  <si>
    <t>Check 1120</t>
  </si>
  <si>
    <t>Check 1124</t>
  </si>
  <si>
    <t>Check 1126</t>
  </si>
  <si>
    <t>Check 1125</t>
  </si>
  <si>
    <t>Q3 Dues - BWCDD, ED6, MWD, RID, WM</t>
  </si>
  <si>
    <t>B3 Strategies - July Invoice</t>
  </si>
  <si>
    <t>Check 1129</t>
  </si>
  <si>
    <t>Q3 Dues - ED4</t>
  </si>
  <si>
    <t>Check 1128</t>
  </si>
  <si>
    <t>KR Saline - Invoice 2865</t>
  </si>
  <si>
    <t>Check 1130</t>
  </si>
  <si>
    <t>Q3 Dues - ED3 &amp;ED7</t>
  </si>
  <si>
    <t>Check 1127</t>
  </si>
  <si>
    <t>Check 1131</t>
  </si>
  <si>
    <t>Check 1132</t>
  </si>
  <si>
    <t>KR Saline - Invoice 2785</t>
  </si>
  <si>
    <t>Stop Check Fee</t>
  </si>
  <si>
    <t>Cancel Undelivered Check to KRS</t>
  </si>
  <si>
    <t>Q3 Dues - HVPD &amp; TID</t>
  </si>
  <si>
    <t>Check 1133</t>
  </si>
  <si>
    <t>Check 1135</t>
  </si>
  <si>
    <t>Check 1134</t>
  </si>
  <si>
    <t>RID CREDA Reimbursement</t>
  </si>
  <si>
    <t>Check 1136</t>
  </si>
  <si>
    <t>Check 1137</t>
  </si>
  <si>
    <t>B3 Strategies - August Invoice</t>
  </si>
  <si>
    <t>Check 1138</t>
  </si>
  <si>
    <t>Check 1139</t>
  </si>
  <si>
    <t>Check 1140</t>
  </si>
  <si>
    <t>KR Saline - Invoice 3058</t>
  </si>
  <si>
    <t>Check 1141</t>
  </si>
  <si>
    <t>KR Saline - Invoice 2974</t>
  </si>
  <si>
    <t>Check 1142</t>
  </si>
  <si>
    <t>Check 1143</t>
  </si>
  <si>
    <t>Check 1144</t>
  </si>
  <si>
    <t>Q4 Dues - Wellton-Mohawk</t>
  </si>
  <si>
    <t>Check 1148</t>
  </si>
  <si>
    <t>Check 1145</t>
  </si>
  <si>
    <t>ED4, ED6, BWCDD, MWD &amp; TID</t>
  </si>
  <si>
    <t>ED7, RID &amp; HVPD</t>
  </si>
  <si>
    <t>ED3</t>
  </si>
  <si>
    <t>Check1146</t>
  </si>
  <si>
    <t>Check 1152</t>
  </si>
  <si>
    <t>Check 1151</t>
  </si>
  <si>
    <t>Check 1150</t>
  </si>
  <si>
    <t>Check 1149</t>
  </si>
  <si>
    <t>State Society of Arizona Sponsorship</t>
  </si>
  <si>
    <t>Check 1153</t>
  </si>
  <si>
    <t>Check 1156</t>
  </si>
  <si>
    <t>KR Saline - Invoice 3222</t>
  </si>
  <si>
    <t>Check 1154</t>
  </si>
  <si>
    <t>Bank Fee</t>
  </si>
  <si>
    <t>Stop Payment - Missing Check</t>
  </si>
  <si>
    <t>Check 1155</t>
  </si>
  <si>
    <t>Clark Hill</t>
  </si>
  <si>
    <t>Check 1157</t>
  </si>
  <si>
    <t>MeguireWhitney - November Invoice</t>
  </si>
  <si>
    <t>Check 1158</t>
  </si>
  <si>
    <t>MeguireWhitney - September Invoice</t>
  </si>
  <si>
    <t>Check 1159</t>
  </si>
  <si>
    <t>KR Saline - Invoice 3107</t>
  </si>
  <si>
    <t>Parking</t>
  </si>
  <si>
    <t>Check 1161</t>
  </si>
  <si>
    <t>Check 1160</t>
  </si>
  <si>
    <t>Check 1162</t>
  </si>
  <si>
    <t>RWCD Annual Meeting Sponsorship</t>
  </si>
  <si>
    <t>Check 1163</t>
  </si>
  <si>
    <t>KR Saline - Invoice 3283</t>
  </si>
  <si>
    <t>2024 Annual Dues - AEPCO</t>
  </si>
  <si>
    <t>RWCD 2024 Annual Dues, Meeting Sponsorship (GCSECA, KRS, DBA)</t>
  </si>
  <si>
    <t>Check 1164</t>
  </si>
  <si>
    <t>MeguireWhitney - December Invoice</t>
  </si>
  <si>
    <t>Check 1165</t>
  </si>
  <si>
    <t xml:space="preserve">Clark-Hill </t>
  </si>
  <si>
    <t>Check 1166</t>
  </si>
  <si>
    <t>Legislative Dinner Sponsorship</t>
  </si>
  <si>
    <t>ArtEscape</t>
  </si>
  <si>
    <t>Website</t>
  </si>
  <si>
    <t>2024 Q1 Dues for Wellton-Mohawk</t>
  </si>
  <si>
    <t>2024 Dues - Aguila, Q1 ED6, HVPD &amp; Farm Bureau Annual Sponsor</t>
  </si>
  <si>
    <t>Check 1167</t>
  </si>
  <si>
    <t>2024 Q1 Dues for MWD &amp; TID, AMPUA Sponsorship</t>
  </si>
  <si>
    <t>2024 Dues - Page, YID &amp; BWCDD Q1</t>
  </si>
  <si>
    <t>Check 1168</t>
  </si>
  <si>
    <t>Check 1169</t>
  </si>
  <si>
    <t>2024 Dues SRP</t>
  </si>
  <si>
    <t>Check 1170</t>
  </si>
  <si>
    <t>KR Saline - Invoice 3363</t>
  </si>
  <si>
    <t>2024 RID Q1 Dues</t>
  </si>
  <si>
    <t>2024 McMullen Dues</t>
  </si>
  <si>
    <t>2024 Dues ED8, Thatcher, YMID &amp; AgFest Sponsorship</t>
  </si>
  <si>
    <t>Adjusted Balance</t>
  </si>
  <si>
    <t>Actuals</t>
  </si>
  <si>
    <t>Postnet</t>
  </si>
  <si>
    <t>American Airlines</t>
  </si>
  <si>
    <t>Lunch</t>
  </si>
  <si>
    <t>Rubio's</t>
  </si>
  <si>
    <t>Gas for Rental Car</t>
  </si>
  <si>
    <t>Dinner</t>
  </si>
  <si>
    <t>Sky Harbor</t>
  </si>
  <si>
    <t>Sage</t>
  </si>
  <si>
    <t>Fran's Chocolates</t>
  </si>
  <si>
    <t>Accounting</t>
  </si>
  <si>
    <t>Avis</t>
  </si>
  <si>
    <t>Park Café</t>
  </si>
  <si>
    <t>Chick-Fil-A</t>
  </si>
  <si>
    <t>Hotel</t>
  </si>
  <si>
    <t>Flights</t>
  </si>
  <si>
    <t>Misc</t>
  </si>
  <si>
    <t>Transportation</t>
  </si>
  <si>
    <t>2024 ED7 Q1 Dues</t>
  </si>
  <si>
    <t>Travel</t>
  </si>
  <si>
    <t>Food</t>
  </si>
  <si>
    <t>Contingency</t>
  </si>
  <si>
    <t>Meeting Lunches</t>
  </si>
  <si>
    <t>Leadership Lunches</t>
  </si>
  <si>
    <t>IT</t>
  </si>
  <si>
    <t>Registrations</t>
  </si>
  <si>
    <t>Totals</t>
  </si>
  <si>
    <t>Annual Dinner</t>
  </si>
  <si>
    <t>Assume 6% Reduction</t>
  </si>
  <si>
    <t>1/1/2024-2/2/2024</t>
  </si>
  <si>
    <t>Check 1172</t>
  </si>
  <si>
    <t>2024 Dues Ak-Chin</t>
  </si>
  <si>
    <t>Check 1173</t>
  </si>
  <si>
    <t>Check 1174</t>
  </si>
  <si>
    <t>KR Saline - Invoice 3446</t>
  </si>
  <si>
    <t>Check 1175</t>
  </si>
  <si>
    <t>APA Sponsorship</t>
  </si>
  <si>
    <t>Speaker Gifts</t>
  </si>
  <si>
    <t>Copies</t>
  </si>
  <si>
    <t>Spinatos</t>
  </si>
  <si>
    <t>Hilton Garden Inn</t>
  </si>
  <si>
    <t>JW Marriot</t>
  </si>
  <si>
    <t>Pre-Pay</t>
  </si>
  <si>
    <t>Flight to Saint George</t>
  </si>
  <si>
    <t>Home 2 Suites</t>
  </si>
  <si>
    <t>Hotel - Yuma</t>
  </si>
  <si>
    <t>Hotel - Tempe</t>
  </si>
  <si>
    <t>Broke Yolk Café</t>
  </si>
  <si>
    <t>Breakfast w/ Glen &amp; Donovan</t>
  </si>
  <si>
    <t>Café Zupa's</t>
  </si>
  <si>
    <t>Lunch w/ Sheri F.</t>
  </si>
  <si>
    <t>CRWUA Registration</t>
  </si>
  <si>
    <t>Credit</t>
  </si>
  <si>
    <t>Taco Bell</t>
  </si>
  <si>
    <t>Honey Bears</t>
  </si>
  <si>
    <t>Hotel - St. George</t>
  </si>
  <si>
    <t>Sinclair</t>
  </si>
  <si>
    <t>Farmstead</t>
  </si>
  <si>
    <t xml:space="preserve">Breakfast  </t>
  </si>
  <si>
    <t>Rental Car St. George</t>
  </si>
  <si>
    <t>CRWUA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</si>
</sst>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44" fontId="0" fillId="0" borderId="0" xfId="1" applyFont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Fill="1" applyBorder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14" fontId="2" fillId="3" borderId="0" xfId="0" applyNumberFormat="1" applyFont="1" applyFill="1"/>
    <xf numFmtId="0" fontId="2" fillId="3" borderId="0" xfId="0" applyFont="1" applyFill="1"/>
    <xf numFmtId="44" fontId="2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3" fillId="2" borderId="0" xfId="1" applyFont="1" applyFill="1"/>
    <xf numFmtId="44" fontId="2" fillId="0" borderId="0" xfId="0" applyNumberFormat="1" applyFont="1"/>
    <xf numFmtId="44" fontId="2" fillId="0" borderId="0" xfId="1" applyFont="1" applyFill="1"/>
    <xf numFmtId="44" fontId="0" fillId="0" borderId="0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7C2-74A9-4AED-9D4A-83DA4B6F42E2}">
  <dimension ref="A1:K267"/>
  <sheetViews>
    <sheetView topLeftCell="A248" zoomScale="110" zoomScaleNormal="110" workbookViewId="0">
      <selection activeCell="C262" sqref="C262"/>
    </sheetView>
  </sheetViews>
  <sheetFormatPr defaultColWidth="9.109375" defaultRowHeight="21" x14ac:dyDescent="0.4"/>
  <cols>
    <col min="1" max="1" width="16.88671875" style="1" bestFit="1" customWidth="1"/>
    <col min="2" max="2" width="22.109375" style="1" bestFit="1" customWidth="1"/>
    <col min="3" max="3" width="22.109375" style="3" bestFit="1" customWidth="1"/>
    <col min="4" max="4" width="83.33203125" style="1" bestFit="1" customWidth="1"/>
    <col min="5" max="5" width="18.77734375" style="1" bestFit="1" customWidth="1"/>
    <col min="6" max="6" width="18.109375" style="1" bestFit="1" customWidth="1"/>
    <col min="7" max="7" width="29.33203125" style="1" bestFit="1" customWidth="1"/>
    <col min="8" max="11" width="9.109375" style="1"/>
  </cols>
  <sheetData>
    <row r="1" spans="1:6" x14ac:dyDescent="0.4">
      <c r="A1" s="23" t="s">
        <v>235</v>
      </c>
      <c r="B1" s="24"/>
      <c r="C1" s="24"/>
      <c r="D1" s="24"/>
      <c r="E1" s="24"/>
      <c r="F1" s="24"/>
    </row>
    <row r="3" spans="1:6" x14ac:dyDescent="0.4">
      <c r="A3" s="1" t="s">
        <v>0</v>
      </c>
      <c r="B3" s="1" t="s">
        <v>1</v>
      </c>
      <c r="C3" s="3" t="s">
        <v>2</v>
      </c>
      <c r="D3" s="1" t="s">
        <v>3</v>
      </c>
    </row>
    <row r="4" spans="1:6" x14ac:dyDescent="0.4">
      <c r="A4" s="2">
        <v>44498</v>
      </c>
      <c r="B4" s="1" t="s">
        <v>4</v>
      </c>
      <c r="C4" s="3">
        <v>148109.13</v>
      </c>
      <c r="D4" s="1" t="s">
        <v>5</v>
      </c>
      <c r="E4" s="20">
        <f>C4</f>
        <v>148109.13</v>
      </c>
    </row>
    <row r="5" spans="1:6" x14ac:dyDescent="0.4">
      <c r="A5" s="2">
        <v>44498</v>
      </c>
      <c r="B5" s="1" t="s">
        <v>6</v>
      </c>
      <c r="C5" s="3">
        <v>-15</v>
      </c>
      <c r="D5" s="1" t="s">
        <v>7</v>
      </c>
      <c r="E5" s="20">
        <f>E4+C5</f>
        <v>148094.13</v>
      </c>
    </row>
    <row r="6" spans="1:6" x14ac:dyDescent="0.4">
      <c r="A6" s="2">
        <v>44516</v>
      </c>
      <c r="B6" s="1" t="s">
        <v>8</v>
      </c>
      <c r="C6" s="3">
        <v>11000</v>
      </c>
      <c r="D6" s="1" t="s">
        <v>10</v>
      </c>
      <c r="E6" s="20">
        <f t="shared" ref="E6:E68" si="0">E5+C6</f>
        <v>159094.13</v>
      </c>
    </row>
    <row r="7" spans="1:6" x14ac:dyDescent="0.4">
      <c r="A7" s="2">
        <v>44516</v>
      </c>
      <c r="B7" s="1" t="s">
        <v>13</v>
      </c>
      <c r="C7" s="3">
        <v>38000</v>
      </c>
      <c r="D7" s="1" t="s">
        <v>9</v>
      </c>
      <c r="E7" s="20">
        <f t="shared" si="0"/>
        <v>197094.13</v>
      </c>
    </row>
    <row r="8" spans="1:6" x14ac:dyDescent="0.4">
      <c r="A8" s="2">
        <v>44523</v>
      </c>
      <c r="B8" s="1" t="s">
        <v>8</v>
      </c>
      <c r="C8" s="3">
        <v>5000</v>
      </c>
      <c r="D8" s="1" t="s">
        <v>12</v>
      </c>
      <c r="E8" s="20">
        <f t="shared" si="0"/>
        <v>202094.13</v>
      </c>
    </row>
    <row r="9" spans="1:6" x14ac:dyDescent="0.4">
      <c r="A9" s="2">
        <v>44524</v>
      </c>
      <c r="B9" s="1" t="s">
        <v>11</v>
      </c>
      <c r="C9" s="3">
        <v>-700</v>
      </c>
      <c r="D9" s="1" t="s">
        <v>14</v>
      </c>
      <c r="E9" s="20">
        <f t="shared" si="0"/>
        <v>201394.13</v>
      </c>
    </row>
    <row r="10" spans="1:6" x14ac:dyDescent="0.4">
      <c r="A10" s="2">
        <v>44529</v>
      </c>
      <c r="B10" s="1" t="s">
        <v>15</v>
      </c>
      <c r="C10" s="3">
        <v>-2310.8200000000002</v>
      </c>
      <c r="D10" s="1" t="s">
        <v>16</v>
      </c>
      <c r="E10" s="20">
        <f t="shared" si="0"/>
        <v>199083.31</v>
      </c>
    </row>
    <row r="11" spans="1:6" x14ac:dyDescent="0.4">
      <c r="A11" s="2">
        <v>44531</v>
      </c>
      <c r="B11" s="1" t="s">
        <v>8</v>
      </c>
      <c r="C11" s="3">
        <v>40500</v>
      </c>
      <c r="D11" s="1" t="s">
        <v>17</v>
      </c>
      <c r="E11" s="20">
        <f t="shared" si="0"/>
        <v>239583.31</v>
      </c>
    </row>
    <row r="12" spans="1:6" x14ac:dyDescent="0.4">
      <c r="A12" s="2">
        <v>44533</v>
      </c>
      <c r="B12" s="1" t="s">
        <v>18</v>
      </c>
      <c r="C12" s="3">
        <v>-10581.81</v>
      </c>
      <c r="D12" s="1" t="s">
        <v>19</v>
      </c>
      <c r="E12" s="20">
        <f t="shared" si="0"/>
        <v>229001.5</v>
      </c>
    </row>
    <row r="13" spans="1:6" x14ac:dyDescent="0.4">
      <c r="A13" s="2">
        <v>44546</v>
      </c>
      <c r="B13" s="1" t="s">
        <v>8</v>
      </c>
      <c r="C13" s="3">
        <v>23125</v>
      </c>
      <c r="D13" s="1" t="s">
        <v>26</v>
      </c>
      <c r="E13" s="20">
        <f t="shared" si="0"/>
        <v>252126.5</v>
      </c>
    </row>
    <row r="14" spans="1:6" x14ac:dyDescent="0.4">
      <c r="A14" s="2">
        <v>44550</v>
      </c>
      <c r="B14" s="1" t="s">
        <v>8</v>
      </c>
      <c r="C14" s="3">
        <v>10562.5</v>
      </c>
      <c r="D14" s="1" t="s">
        <v>31</v>
      </c>
      <c r="E14" s="20">
        <f t="shared" si="0"/>
        <v>262689</v>
      </c>
    </row>
    <row r="15" spans="1:6" x14ac:dyDescent="0.4">
      <c r="A15" s="2">
        <v>44550</v>
      </c>
      <c r="B15" s="1" t="s">
        <v>24</v>
      </c>
      <c r="C15" s="3">
        <v>-341.74</v>
      </c>
      <c r="D15" s="1" t="s">
        <v>25</v>
      </c>
      <c r="E15" s="20">
        <f t="shared" si="0"/>
        <v>262347.26</v>
      </c>
    </row>
    <row r="16" spans="1:6" x14ac:dyDescent="0.4">
      <c r="A16" s="2">
        <v>44557</v>
      </c>
      <c r="B16" s="1" t="s">
        <v>8</v>
      </c>
      <c r="C16" s="3">
        <v>21250</v>
      </c>
      <c r="D16" s="1" t="s">
        <v>32</v>
      </c>
      <c r="E16" s="20">
        <f t="shared" si="0"/>
        <v>283597.26</v>
      </c>
    </row>
    <row r="17" spans="1:7" x14ac:dyDescent="0.4">
      <c r="A17" s="2">
        <v>44558</v>
      </c>
      <c r="B17" s="1" t="s">
        <v>27</v>
      </c>
      <c r="C17" s="3">
        <v>-40284.83</v>
      </c>
      <c r="D17" s="1" t="s">
        <v>38</v>
      </c>
      <c r="E17" s="20">
        <f t="shared" si="0"/>
        <v>243312.43</v>
      </c>
    </row>
    <row r="18" spans="1:7" x14ac:dyDescent="0.4">
      <c r="A18" s="2">
        <v>44558</v>
      </c>
      <c r="B18" s="1" t="s">
        <v>28</v>
      </c>
      <c r="C18" s="3">
        <v>-10472.85</v>
      </c>
      <c r="D18" s="1" t="s">
        <v>19</v>
      </c>
      <c r="E18" s="20">
        <f t="shared" si="0"/>
        <v>232839.58</v>
      </c>
    </row>
    <row r="19" spans="1:7" x14ac:dyDescent="0.4">
      <c r="A19" s="2">
        <v>44559</v>
      </c>
      <c r="B19" s="1" t="s">
        <v>37</v>
      </c>
      <c r="C19" s="3">
        <v>-2704.99</v>
      </c>
      <c r="D19" s="1" t="s">
        <v>16</v>
      </c>
      <c r="E19" s="20">
        <f t="shared" si="0"/>
        <v>230134.59</v>
      </c>
    </row>
    <row r="20" spans="1:7" x14ac:dyDescent="0.4">
      <c r="A20" s="2">
        <v>44560</v>
      </c>
      <c r="B20" s="1" t="s">
        <v>39</v>
      </c>
      <c r="C20" s="3">
        <v>30449.439999999999</v>
      </c>
      <c r="D20" s="1" t="s">
        <v>5</v>
      </c>
      <c r="E20" s="20">
        <f t="shared" si="0"/>
        <v>260584.03</v>
      </c>
    </row>
    <row r="21" spans="1:7" x14ac:dyDescent="0.4">
      <c r="A21" s="2">
        <v>44560</v>
      </c>
      <c r="B21" s="1" t="s">
        <v>11</v>
      </c>
      <c r="C21" s="3">
        <v>50000</v>
      </c>
      <c r="D21" s="1" t="s">
        <v>40</v>
      </c>
      <c r="E21" s="20">
        <f t="shared" si="0"/>
        <v>310584.03000000003</v>
      </c>
    </row>
    <row r="22" spans="1:7" x14ac:dyDescent="0.4">
      <c r="A22" s="2">
        <v>44561</v>
      </c>
      <c r="B22" s="1" t="s">
        <v>6</v>
      </c>
      <c r="C22" s="3">
        <v>-15</v>
      </c>
      <c r="D22" s="1" t="s">
        <v>7</v>
      </c>
      <c r="E22" s="20">
        <f t="shared" si="0"/>
        <v>310569.03000000003</v>
      </c>
    </row>
    <row r="23" spans="1:7" x14ac:dyDescent="0.4">
      <c r="A23" s="11">
        <v>44565</v>
      </c>
      <c r="B23" s="12" t="s">
        <v>33</v>
      </c>
      <c r="C23" s="13">
        <v>-15960</v>
      </c>
      <c r="D23" s="12" t="s">
        <v>34</v>
      </c>
      <c r="E23" s="20">
        <f t="shared" si="0"/>
        <v>294609.03000000003</v>
      </c>
      <c r="F23" s="3">
        <v>79223.399999999994</v>
      </c>
      <c r="G23" s="1" t="s">
        <v>41</v>
      </c>
    </row>
    <row r="24" spans="1:7" x14ac:dyDescent="0.4">
      <c r="A24" s="14">
        <v>44566</v>
      </c>
      <c r="B24" s="15" t="s">
        <v>8</v>
      </c>
      <c r="C24" s="16">
        <v>19375</v>
      </c>
      <c r="D24" s="15" t="s">
        <v>42</v>
      </c>
      <c r="E24" s="20">
        <f t="shared" si="0"/>
        <v>313984.03000000003</v>
      </c>
    </row>
    <row r="25" spans="1:7" x14ac:dyDescent="0.4">
      <c r="A25" s="14">
        <v>44571</v>
      </c>
      <c r="B25" s="15" t="s">
        <v>8</v>
      </c>
      <c r="C25" s="16">
        <v>5625</v>
      </c>
      <c r="D25" s="15" t="s">
        <v>43</v>
      </c>
      <c r="E25" s="20">
        <f t="shared" si="0"/>
        <v>319609.03000000003</v>
      </c>
    </row>
    <row r="26" spans="1:7" x14ac:dyDescent="0.4">
      <c r="A26" s="11">
        <v>44571</v>
      </c>
      <c r="B26" s="12" t="s">
        <v>35</v>
      </c>
      <c r="C26" s="13">
        <v>-85</v>
      </c>
      <c r="D26" s="12" t="s">
        <v>36</v>
      </c>
      <c r="E26" s="20">
        <f t="shared" si="0"/>
        <v>319524.03000000003</v>
      </c>
    </row>
    <row r="27" spans="1:7" x14ac:dyDescent="0.4">
      <c r="A27" s="11">
        <v>44573</v>
      </c>
      <c r="B27" s="12" t="s">
        <v>29</v>
      </c>
      <c r="C27" s="13">
        <v>-5833</v>
      </c>
      <c r="D27" s="12" t="s">
        <v>30</v>
      </c>
      <c r="E27" s="20">
        <f t="shared" si="0"/>
        <v>313691.03000000003</v>
      </c>
    </row>
    <row r="28" spans="1:7" x14ac:dyDescent="0.4">
      <c r="A28" s="14">
        <v>44575</v>
      </c>
      <c r="B28" s="15" t="s">
        <v>8</v>
      </c>
      <c r="C28" s="16">
        <v>11500</v>
      </c>
      <c r="D28" s="15" t="s">
        <v>44</v>
      </c>
      <c r="E28" s="20">
        <f t="shared" si="0"/>
        <v>325191.03000000003</v>
      </c>
    </row>
    <row r="29" spans="1:7" x14ac:dyDescent="0.4">
      <c r="A29" s="11">
        <v>44582</v>
      </c>
      <c r="B29" s="12" t="s">
        <v>45</v>
      </c>
      <c r="C29" s="13">
        <v>-22489.18</v>
      </c>
      <c r="D29" s="12" t="s">
        <v>46</v>
      </c>
      <c r="E29" s="20">
        <f t="shared" si="0"/>
        <v>302701.85000000003</v>
      </c>
    </row>
    <row r="30" spans="1:7" x14ac:dyDescent="0.4">
      <c r="A30" s="14">
        <v>44585</v>
      </c>
      <c r="B30" s="15" t="s">
        <v>8</v>
      </c>
      <c r="C30" s="16">
        <v>9163</v>
      </c>
      <c r="D30" s="15" t="s">
        <v>47</v>
      </c>
      <c r="E30" s="20">
        <f t="shared" si="0"/>
        <v>311864.85000000003</v>
      </c>
    </row>
    <row r="31" spans="1:7" x14ac:dyDescent="0.4">
      <c r="A31" s="11">
        <v>44586</v>
      </c>
      <c r="B31" s="12" t="s">
        <v>48</v>
      </c>
      <c r="C31" s="13">
        <v>-9855</v>
      </c>
      <c r="D31" s="12" t="s">
        <v>49</v>
      </c>
      <c r="E31" s="20">
        <f t="shared" si="0"/>
        <v>302009.85000000003</v>
      </c>
    </row>
    <row r="32" spans="1:7" x14ac:dyDescent="0.4">
      <c r="A32" s="14">
        <v>44593</v>
      </c>
      <c r="B32" s="15" t="s">
        <v>8</v>
      </c>
      <c r="C32" s="16">
        <v>11250</v>
      </c>
      <c r="D32" s="15" t="s">
        <v>50</v>
      </c>
      <c r="E32" s="20">
        <f t="shared" si="0"/>
        <v>313259.85000000003</v>
      </c>
    </row>
    <row r="33" spans="1:5" x14ac:dyDescent="0.4">
      <c r="A33" s="11">
        <v>44593</v>
      </c>
      <c r="B33" s="12" t="s">
        <v>51</v>
      </c>
      <c r="C33" s="13">
        <v>-5000</v>
      </c>
      <c r="D33" s="12" t="s">
        <v>52</v>
      </c>
      <c r="E33" s="20">
        <f t="shared" si="0"/>
        <v>308259.85000000003</v>
      </c>
    </row>
    <row r="34" spans="1:5" x14ac:dyDescent="0.4">
      <c r="A34" s="11">
        <v>44594</v>
      </c>
      <c r="B34" s="12" t="s">
        <v>53</v>
      </c>
      <c r="C34" s="13">
        <v>-5000</v>
      </c>
      <c r="D34" s="12" t="s">
        <v>54</v>
      </c>
      <c r="E34" s="20">
        <f t="shared" si="0"/>
        <v>303259.85000000003</v>
      </c>
    </row>
    <row r="35" spans="1:5" x14ac:dyDescent="0.4">
      <c r="A35" s="11">
        <v>44594</v>
      </c>
      <c r="B35" s="12" t="s">
        <v>55</v>
      </c>
      <c r="C35" s="13">
        <v>-5833</v>
      </c>
      <c r="D35" s="12" t="s">
        <v>56</v>
      </c>
      <c r="E35" s="20">
        <f t="shared" si="0"/>
        <v>297426.85000000003</v>
      </c>
    </row>
    <row r="36" spans="1:5" x14ac:dyDescent="0.4">
      <c r="A36" s="14">
        <v>44599</v>
      </c>
      <c r="B36" s="15" t="s">
        <v>57</v>
      </c>
      <c r="C36" s="16">
        <v>3907.12</v>
      </c>
      <c r="D36" s="15" t="s">
        <v>58</v>
      </c>
      <c r="E36" s="20">
        <f t="shared" si="0"/>
        <v>301333.97000000003</v>
      </c>
    </row>
    <row r="37" spans="1:5" x14ac:dyDescent="0.4">
      <c r="A37" s="11">
        <v>44599</v>
      </c>
      <c r="B37" s="12" t="s">
        <v>59</v>
      </c>
      <c r="C37" s="13">
        <v>-1471.89</v>
      </c>
      <c r="D37" s="12" t="s">
        <v>16</v>
      </c>
      <c r="E37" s="20">
        <f t="shared" si="0"/>
        <v>299862.08</v>
      </c>
    </row>
    <row r="38" spans="1:5" x14ac:dyDescent="0.4">
      <c r="A38" s="11">
        <v>44609</v>
      </c>
      <c r="B38" s="12" t="s">
        <v>60</v>
      </c>
      <c r="C38" s="13">
        <v>-22516.959999999999</v>
      </c>
      <c r="D38" s="12" t="s">
        <v>46</v>
      </c>
      <c r="E38" s="20">
        <f t="shared" si="0"/>
        <v>277345.12</v>
      </c>
    </row>
    <row r="39" spans="1:5" x14ac:dyDescent="0.4">
      <c r="A39" s="14">
        <v>44614</v>
      </c>
      <c r="B39" s="15" t="s">
        <v>8</v>
      </c>
      <c r="C39" s="16">
        <v>50000</v>
      </c>
      <c r="D39" s="15" t="s">
        <v>61</v>
      </c>
      <c r="E39" s="20">
        <f t="shared" si="0"/>
        <v>327345.12</v>
      </c>
    </row>
    <row r="40" spans="1:5" x14ac:dyDescent="0.4">
      <c r="A40" s="11">
        <v>44614</v>
      </c>
      <c r="B40" s="12" t="s">
        <v>62</v>
      </c>
      <c r="C40" s="13">
        <v>-16152.5</v>
      </c>
      <c r="D40" s="12" t="s">
        <v>63</v>
      </c>
      <c r="E40" s="20">
        <f t="shared" si="0"/>
        <v>311192.62</v>
      </c>
    </row>
    <row r="41" spans="1:5" x14ac:dyDescent="0.4">
      <c r="A41" s="11">
        <v>44614</v>
      </c>
      <c r="B41" s="12" t="s">
        <v>64</v>
      </c>
      <c r="C41" s="13">
        <v>-1020</v>
      </c>
      <c r="D41" s="12" t="s">
        <v>65</v>
      </c>
      <c r="E41" s="20">
        <f t="shared" si="0"/>
        <v>310172.62</v>
      </c>
    </row>
    <row r="42" spans="1:5" x14ac:dyDescent="0.4">
      <c r="A42" s="11">
        <v>44615</v>
      </c>
      <c r="B42" s="12" t="s">
        <v>66</v>
      </c>
      <c r="C42" s="13">
        <v>-134.38</v>
      </c>
      <c r="D42" s="12" t="s">
        <v>67</v>
      </c>
      <c r="E42" s="20">
        <f t="shared" si="0"/>
        <v>310038.24</v>
      </c>
    </row>
    <row r="43" spans="1:5" x14ac:dyDescent="0.4">
      <c r="A43" s="14">
        <v>44617</v>
      </c>
      <c r="B43" s="15" t="s">
        <v>8</v>
      </c>
      <c r="C43" s="16">
        <v>1500</v>
      </c>
      <c r="D43" s="15" t="s">
        <v>68</v>
      </c>
      <c r="E43" s="20">
        <f t="shared" si="0"/>
        <v>311538.24</v>
      </c>
    </row>
    <row r="44" spans="1:5" x14ac:dyDescent="0.4">
      <c r="A44" s="11">
        <v>44623</v>
      </c>
      <c r="B44" s="12" t="s">
        <v>69</v>
      </c>
      <c r="C44" s="13">
        <v>-5833</v>
      </c>
      <c r="D44" s="12" t="s">
        <v>70</v>
      </c>
      <c r="E44" s="20">
        <f t="shared" si="0"/>
        <v>305705.24</v>
      </c>
    </row>
    <row r="45" spans="1:5" x14ac:dyDescent="0.4">
      <c r="A45" s="11">
        <v>44627</v>
      </c>
      <c r="B45" s="12" t="s">
        <v>71</v>
      </c>
      <c r="C45" s="13">
        <v>-3295.26</v>
      </c>
      <c r="D45" s="12" t="s">
        <v>16</v>
      </c>
      <c r="E45" s="20">
        <f t="shared" si="0"/>
        <v>302409.98</v>
      </c>
    </row>
    <row r="46" spans="1:5" x14ac:dyDescent="0.4">
      <c r="A46" s="11">
        <v>44627</v>
      </c>
      <c r="B46" s="12" t="s">
        <v>72</v>
      </c>
      <c r="C46" s="13">
        <v>-600</v>
      </c>
      <c r="D46" s="12" t="s">
        <v>73</v>
      </c>
      <c r="E46" s="20">
        <f t="shared" si="0"/>
        <v>301809.98</v>
      </c>
    </row>
    <row r="47" spans="1:5" x14ac:dyDescent="0.4">
      <c r="A47" s="11">
        <v>44630</v>
      </c>
      <c r="B47" s="12" t="s">
        <v>74</v>
      </c>
      <c r="C47" s="13">
        <v>-6175</v>
      </c>
      <c r="D47" s="12" t="s">
        <v>75</v>
      </c>
      <c r="E47" s="20">
        <f t="shared" si="0"/>
        <v>295634.98</v>
      </c>
    </row>
    <row r="48" spans="1:5" x14ac:dyDescent="0.4">
      <c r="A48" s="14">
        <v>44635</v>
      </c>
      <c r="B48" s="15" t="s">
        <v>8</v>
      </c>
      <c r="C48" s="16">
        <v>20250</v>
      </c>
      <c r="D48" s="15" t="s">
        <v>76</v>
      </c>
      <c r="E48" s="20">
        <f t="shared" si="0"/>
        <v>315884.98</v>
      </c>
    </row>
    <row r="49" spans="1:5" x14ac:dyDescent="0.4">
      <c r="A49" s="14">
        <v>44638</v>
      </c>
      <c r="B49" s="15" t="s">
        <v>8</v>
      </c>
      <c r="C49" s="16">
        <v>1500</v>
      </c>
      <c r="D49" s="15" t="s">
        <v>77</v>
      </c>
      <c r="E49" s="20">
        <f t="shared" si="0"/>
        <v>317384.98</v>
      </c>
    </row>
    <row r="50" spans="1:5" x14ac:dyDescent="0.4">
      <c r="A50" s="11">
        <v>44638</v>
      </c>
      <c r="B50" s="12" t="s">
        <v>78</v>
      </c>
      <c r="C50" s="13">
        <v>-5000</v>
      </c>
      <c r="D50" s="12" t="s">
        <v>79</v>
      </c>
      <c r="E50" s="20">
        <f t="shared" si="0"/>
        <v>312384.98</v>
      </c>
    </row>
    <row r="51" spans="1:5" x14ac:dyDescent="0.4">
      <c r="A51" s="11">
        <v>44641</v>
      </c>
      <c r="B51" s="12" t="s">
        <v>80</v>
      </c>
      <c r="C51" s="13">
        <v>-22489.18</v>
      </c>
      <c r="D51" s="12" t="s">
        <v>46</v>
      </c>
      <c r="E51" s="20">
        <f t="shared" si="0"/>
        <v>289895.8</v>
      </c>
    </row>
    <row r="52" spans="1:5" x14ac:dyDescent="0.4">
      <c r="A52" s="11">
        <v>44643</v>
      </c>
      <c r="B52" s="12" t="s">
        <v>81</v>
      </c>
      <c r="C52" s="13">
        <v>-721.3</v>
      </c>
      <c r="D52" s="12" t="s">
        <v>82</v>
      </c>
      <c r="E52" s="20">
        <f t="shared" si="0"/>
        <v>289174.5</v>
      </c>
    </row>
    <row r="53" spans="1:5" x14ac:dyDescent="0.4">
      <c r="A53" s="14">
        <v>44644</v>
      </c>
      <c r="B53" s="15" t="s">
        <v>8</v>
      </c>
      <c r="C53" s="16">
        <v>7913</v>
      </c>
      <c r="D53" s="15" t="s">
        <v>83</v>
      </c>
      <c r="E53" s="20">
        <f t="shared" si="0"/>
        <v>297087.5</v>
      </c>
    </row>
    <row r="54" spans="1:5" x14ac:dyDescent="0.4">
      <c r="A54" s="14">
        <v>44650</v>
      </c>
      <c r="B54" s="15" t="s">
        <v>8</v>
      </c>
      <c r="C54" s="16">
        <v>42750</v>
      </c>
      <c r="D54" s="15" t="s">
        <v>84</v>
      </c>
      <c r="E54" s="20">
        <f t="shared" si="0"/>
        <v>339837.5</v>
      </c>
    </row>
    <row r="55" spans="1:5" x14ac:dyDescent="0.4">
      <c r="A55" s="11">
        <v>44650</v>
      </c>
      <c r="B55" s="12" t="s">
        <v>85</v>
      </c>
      <c r="C55" s="13">
        <v>-5833</v>
      </c>
      <c r="D55" s="12" t="s">
        <v>86</v>
      </c>
      <c r="E55" s="20">
        <f t="shared" si="0"/>
        <v>334004.5</v>
      </c>
    </row>
    <row r="56" spans="1:5" x14ac:dyDescent="0.4">
      <c r="A56" s="17">
        <v>44656</v>
      </c>
      <c r="B56" s="18" t="s">
        <v>87</v>
      </c>
      <c r="C56" s="19">
        <v>-2900.5</v>
      </c>
      <c r="D56" s="18" t="s">
        <v>16</v>
      </c>
      <c r="E56" s="20">
        <f t="shared" si="0"/>
        <v>331104</v>
      </c>
    </row>
    <row r="57" spans="1:5" x14ac:dyDescent="0.4">
      <c r="A57" s="17">
        <v>44659</v>
      </c>
      <c r="B57" s="18" t="s">
        <v>88</v>
      </c>
      <c r="C57" s="19">
        <v>-5000</v>
      </c>
      <c r="D57" s="18" t="s">
        <v>89</v>
      </c>
      <c r="E57" s="20">
        <f t="shared" si="0"/>
        <v>326104</v>
      </c>
    </row>
    <row r="58" spans="1:5" x14ac:dyDescent="0.4">
      <c r="A58" s="17">
        <v>44665</v>
      </c>
      <c r="B58" s="18" t="s">
        <v>90</v>
      </c>
      <c r="C58" s="19">
        <v>-22511.360000000001</v>
      </c>
      <c r="D58" s="18" t="s">
        <v>46</v>
      </c>
      <c r="E58" s="20">
        <f t="shared" si="0"/>
        <v>303592.64</v>
      </c>
    </row>
    <row r="59" spans="1:5" x14ac:dyDescent="0.4">
      <c r="A59" s="11">
        <v>44669</v>
      </c>
      <c r="B59" s="12" t="s">
        <v>91</v>
      </c>
      <c r="C59" s="13">
        <v>-8240</v>
      </c>
      <c r="D59" s="12" t="s">
        <v>92</v>
      </c>
      <c r="E59" s="20">
        <f t="shared" si="0"/>
        <v>295352.64</v>
      </c>
    </row>
    <row r="60" spans="1:5" x14ac:dyDescent="0.4">
      <c r="A60" s="11">
        <v>44670</v>
      </c>
      <c r="B60" s="12" t="s">
        <v>93</v>
      </c>
      <c r="C60" s="13">
        <v>-19716</v>
      </c>
      <c r="D60" s="12" t="s">
        <v>94</v>
      </c>
      <c r="E60" s="20">
        <f t="shared" si="0"/>
        <v>275636.64</v>
      </c>
    </row>
    <row r="61" spans="1:5" x14ac:dyDescent="0.4">
      <c r="A61" s="14">
        <v>44673</v>
      </c>
      <c r="B61" s="15" t="s">
        <v>8</v>
      </c>
      <c r="C61" s="16">
        <v>19375</v>
      </c>
      <c r="D61" s="15" t="s">
        <v>95</v>
      </c>
      <c r="E61" s="20">
        <f>E60+C61</f>
        <v>295011.64</v>
      </c>
    </row>
    <row r="62" spans="1:5" x14ac:dyDescent="0.4">
      <c r="A62" s="11">
        <v>44684</v>
      </c>
      <c r="B62" s="12" t="s">
        <v>96</v>
      </c>
      <c r="C62" s="13">
        <v>-5833</v>
      </c>
      <c r="D62" s="12" t="s">
        <v>97</v>
      </c>
      <c r="E62" s="20">
        <f t="shared" si="0"/>
        <v>289178.64</v>
      </c>
    </row>
    <row r="63" spans="1:5" x14ac:dyDescent="0.4">
      <c r="A63" s="14">
        <v>44686</v>
      </c>
      <c r="B63" s="15" t="s">
        <v>8</v>
      </c>
      <c r="C63" s="16">
        <v>10562.5</v>
      </c>
      <c r="D63" s="15" t="s">
        <v>98</v>
      </c>
      <c r="E63" s="20">
        <f t="shared" si="0"/>
        <v>299741.14</v>
      </c>
    </row>
    <row r="64" spans="1:5" x14ac:dyDescent="0.4">
      <c r="A64" s="11">
        <v>44687</v>
      </c>
      <c r="B64" s="12" t="s">
        <v>99</v>
      </c>
      <c r="C64" s="13">
        <v>-5000</v>
      </c>
      <c r="D64" s="12" t="s">
        <v>100</v>
      </c>
      <c r="E64" s="20">
        <f t="shared" si="0"/>
        <v>294741.14</v>
      </c>
    </row>
    <row r="65" spans="1:5" x14ac:dyDescent="0.4">
      <c r="A65" s="11">
        <v>44691</v>
      </c>
      <c r="B65" s="12" t="s">
        <v>101</v>
      </c>
      <c r="C65" s="13">
        <v>-3205.41</v>
      </c>
      <c r="D65" s="12" t="s">
        <v>16</v>
      </c>
      <c r="E65" s="20">
        <f t="shared" si="0"/>
        <v>291535.73000000004</v>
      </c>
    </row>
    <row r="66" spans="1:5" x14ac:dyDescent="0.4">
      <c r="A66" s="11">
        <v>44701</v>
      </c>
      <c r="B66" s="12" t="s">
        <v>102</v>
      </c>
      <c r="C66" s="13">
        <v>-6830</v>
      </c>
      <c r="D66" s="12" t="s">
        <v>103</v>
      </c>
      <c r="E66" s="20">
        <f t="shared" si="0"/>
        <v>284705.73000000004</v>
      </c>
    </row>
    <row r="67" spans="1:5" x14ac:dyDescent="0.4">
      <c r="A67" s="11">
        <v>44701</v>
      </c>
      <c r="B67" s="12" t="s">
        <v>104</v>
      </c>
      <c r="C67" s="13">
        <v>-4074.5</v>
      </c>
      <c r="D67" s="12" t="s">
        <v>105</v>
      </c>
      <c r="E67" s="20">
        <f t="shared" si="0"/>
        <v>280631.23000000004</v>
      </c>
    </row>
    <row r="68" spans="1:5" x14ac:dyDescent="0.4">
      <c r="A68" s="11">
        <v>44705</v>
      </c>
      <c r="B68" s="12" t="s">
        <v>106</v>
      </c>
      <c r="C68" s="13">
        <v>-22533.54</v>
      </c>
      <c r="D68" s="12" t="s">
        <v>46</v>
      </c>
      <c r="E68" s="20">
        <f t="shared" si="0"/>
        <v>258097.69000000003</v>
      </c>
    </row>
    <row r="69" spans="1:5" x14ac:dyDescent="0.4">
      <c r="A69" s="11">
        <v>44713</v>
      </c>
      <c r="B69" s="12" t="s">
        <v>107</v>
      </c>
      <c r="C69" s="13">
        <v>-2277.71</v>
      </c>
      <c r="D69" s="12" t="s">
        <v>16</v>
      </c>
      <c r="E69" s="20">
        <f t="shared" ref="E69:E132" si="1">E68+C69</f>
        <v>255819.98000000004</v>
      </c>
    </row>
    <row r="70" spans="1:5" x14ac:dyDescent="0.4">
      <c r="A70" s="11">
        <v>44714</v>
      </c>
      <c r="B70" s="12" t="s">
        <v>108</v>
      </c>
      <c r="C70" s="13">
        <v>-815.74</v>
      </c>
      <c r="D70" s="12" t="s">
        <v>109</v>
      </c>
      <c r="E70" s="20">
        <f t="shared" si="1"/>
        <v>255004.24000000005</v>
      </c>
    </row>
    <row r="71" spans="1:5" x14ac:dyDescent="0.4">
      <c r="A71" s="11">
        <v>44719</v>
      </c>
      <c r="B71" s="12" t="s">
        <v>110</v>
      </c>
      <c r="C71" s="13">
        <v>-5000</v>
      </c>
      <c r="D71" s="12" t="s">
        <v>111</v>
      </c>
      <c r="E71" s="20">
        <f t="shared" si="1"/>
        <v>250004.24000000005</v>
      </c>
    </row>
    <row r="72" spans="1:5" x14ac:dyDescent="0.4">
      <c r="A72" s="11">
        <v>44719</v>
      </c>
      <c r="B72" s="12" t="s">
        <v>112</v>
      </c>
      <c r="C72" s="13">
        <v>-500</v>
      </c>
      <c r="D72" s="12" t="s">
        <v>113</v>
      </c>
      <c r="E72" s="20">
        <f t="shared" si="1"/>
        <v>249504.24000000005</v>
      </c>
    </row>
    <row r="73" spans="1:5" x14ac:dyDescent="0.4">
      <c r="A73" s="11">
        <v>44719</v>
      </c>
      <c r="B73" s="12" t="s">
        <v>114</v>
      </c>
      <c r="C73" s="13">
        <v>-5833</v>
      </c>
      <c r="D73" s="12" t="s">
        <v>115</v>
      </c>
      <c r="E73" s="20">
        <f t="shared" si="1"/>
        <v>243671.24000000005</v>
      </c>
    </row>
    <row r="74" spans="1:5" x14ac:dyDescent="0.4">
      <c r="A74" s="11">
        <v>44722</v>
      </c>
      <c r="B74" s="12" t="s">
        <v>116</v>
      </c>
      <c r="C74" s="13">
        <v>-1500</v>
      </c>
      <c r="D74" s="12" t="s">
        <v>117</v>
      </c>
      <c r="E74" s="20">
        <f t="shared" si="1"/>
        <v>242171.24000000005</v>
      </c>
    </row>
    <row r="75" spans="1:5" x14ac:dyDescent="0.4">
      <c r="A75" s="14">
        <v>44728</v>
      </c>
      <c r="B75" s="15" t="s">
        <v>118</v>
      </c>
      <c r="C75" s="16">
        <v>27943</v>
      </c>
      <c r="D75" s="15" t="s">
        <v>119</v>
      </c>
      <c r="E75" s="20">
        <f t="shared" si="1"/>
        <v>270114.24000000005</v>
      </c>
    </row>
    <row r="76" spans="1:5" x14ac:dyDescent="0.4">
      <c r="A76" s="14">
        <v>44733</v>
      </c>
      <c r="B76" s="15" t="s">
        <v>118</v>
      </c>
      <c r="C76" s="16">
        <v>34800</v>
      </c>
      <c r="D76" s="15" t="s">
        <v>120</v>
      </c>
      <c r="E76" s="20">
        <f t="shared" si="1"/>
        <v>304914.24000000005</v>
      </c>
    </row>
    <row r="77" spans="1:5" x14ac:dyDescent="0.4">
      <c r="A77" s="11">
        <v>44733</v>
      </c>
      <c r="B77" s="12" t="s">
        <v>121</v>
      </c>
      <c r="C77" s="13">
        <v>-2670</v>
      </c>
      <c r="D77" s="12" t="s">
        <v>122</v>
      </c>
      <c r="E77" s="20">
        <f t="shared" si="1"/>
        <v>302244.24000000005</v>
      </c>
    </row>
    <row r="78" spans="1:5" x14ac:dyDescent="0.4">
      <c r="A78" s="11">
        <v>44734</v>
      </c>
      <c r="B78" s="12" t="s">
        <v>123</v>
      </c>
      <c r="C78" s="13">
        <v>-22511.360000000001</v>
      </c>
      <c r="D78" s="12" t="s">
        <v>46</v>
      </c>
      <c r="E78" s="20">
        <f t="shared" si="1"/>
        <v>279732.88000000006</v>
      </c>
    </row>
    <row r="79" spans="1:5" x14ac:dyDescent="0.4">
      <c r="A79" s="14">
        <v>44735</v>
      </c>
      <c r="B79" s="15" t="s">
        <v>8</v>
      </c>
      <c r="C79" s="16">
        <v>6539</v>
      </c>
      <c r="D79" s="15" t="s">
        <v>124</v>
      </c>
      <c r="E79" s="20">
        <f t="shared" si="1"/>
        <v>286271.88000000006</v>
      </c>
    </row>
    <row r="80" spans="1:5" x14ac:dyDescent="0.4">
      <c r="A80" s="11">
        <v>44736</v>
      </c>
      <c r="B80" s="12" t="s">
        <v>125</v>
      </c>
      <c r="C80" s="13">
        <v>-7660</v>
      </c>
      <c r="D80" s="12" t="s">
        <v>126</v>
      </c>
      <c r="E80" s="20">
        <f t="shared" si="1"/>
        <v>278611.88000000006</v>
      </c>
    </row>
    <row r="81" spans="1:6" x14ac:dyDescent="0.4">
      <c r="A81" s="14">
        <v>44747</v>
      </c>
      <c r="B81" s="15" t="s">
        <v>8</v>
      </c>
      <c r="C81" s="16">
        <v>13368</v>
      </c>
      <c r="D81" s="15" t="s">
        <v>127</v>
      </c>
      <c r="E81" s="20">
        <f t="shared" si="1"/>
        <v>291979.88000000006</v>
      </c>
    </row>
    <row r="82" spans="1:6" x14ac:dyDescent="0.4">
      <c r="A82" s="11">
        <v>44747</v>
      </c>
      <c r="B82" s="12" t="s">
        <v>128</v>
      </c>
      <c r="C82" s="13">
        <v>-5833</v>
      </c>
      <c r="D82" s="12" t="s">
        <v>129</v>
      </c>
      <c r="E82" s="20">
        <f t="shared" si="1"/>
        <v>286146.88000000006</v>
      </c>
    </row>
    <row r="83" spans="1:6" x14ac:dyDescent="0.4">
      <c r="A83" s="11">
        <v>44748</v>
      </c>
      <c r="B83" s="12" t="s">
        <v>130</v>
      </c>
      <c r="C83" s="13">
        <v>-3319.32</v>
      </c>
      <c r="D83" s="12" t="s">
        <v>16</v>
      </c>
      <c r="E83" s="20">
        <f t="shared" si="1"/>
        <v>282827.56000000006</v>
      </c>
    </row>
    <row r="84" spans="1:6" x14ac:dyDescent="0.4">
      <c r="A84" s="11">
        <v>44750</v>
      </c>
      <c r="B84" s="12" t="s">
        <v>131</v>
      </c>
      <c r="C84" s="13">
        <v>-5000</v>
      </c>
      <c r="D84" s="12" t="s">
        <v>132</v>
      </c>
      <c r="E84" s="20">
        <f t="shared" si="1"/>
        <v>277827.56000000006</v>
      </c>
    </row>
    <row r="85" spans="1:6" x14ac:dyDescent="0.4">
      <c r="A85" s="11">
        <v>44763</v>
      </c>
      <c r="B85" s="12" t="s">
        <v>133</v>
      </c>
      <c r="C85" s="13">
        <v>-4000</v>
      </c>
      <c r="D85" s="12" t="s">
        <v>134</v>
      </c>
      <c r="E85" s="20">
        <f t="shared" si="1"/>
        <v>273827.56000000006</v>
      </c>
    </row>
    <row r="86" spans="1:6" x14ac:dyDescent="0.4">
      <c r="A86" s="11">
        <v>44763</v>
      </c>
      <c r="B86" s="12" t="s">
        <v>135</v>
      </c>
      <c r="C86" s="13">
        <v>-22511.360000000001</v>
      </c>
      <c r="D86" s="12" t="s">
        <v>46</v>
      </c>
      <c r="E86" s="20">
        <f t="shared" si="1"/>
        <v>251316.20000000007</v>
      </c>
    </row>
    <row r="87" spans="1:6" x14ac:dyDescent="0.4">
      <c r="A87" s="11">
        <v>44764</v>
      </c>
      <c r="B87" s="12" t="s">
        <v>136</v>
      </c>
      <c r="C87" s="13">
        <v>-8585</v>
      </c>
      <c r="D87" s="12" t="s">
        <v>137</v>
      </c>
      <c r="E87" s="20">
        <f t="shared" si="1"/>
        <v>242731.20000000007</v>
      </c>
    </row>
    <row r="88" spans="1:6" x14ac:dyDescent="0.4">
      <c r="A88" s="14">
        <v>44774</v>
      </c>
      <c r="B88" s="15" t="s">
        <v>8</v>
      </c>
      <c r="C88" s="16">
        <v>24702</v>
      </c>
      <c r="D88" s="15" t="s">
        <v>138</v>
      </c>
      <c r="E88" s="20">
        <f t="shared" si="1"/>
        <v>267433.20000000007</v>
      </c>
    </row>
    <row r="89" spans="1:6" x14ac:dyDescent="0.4">
      <c r="A89" s="11">
        <v>44777</v>
      </c>
      <c r="B89" s="12" t="s">
        <v>139</v>
      </c>
      <c r="C89" s="13">
        <v>-3859.66</v>
      </c>
      <c r="D89" s="12" t="s">
        <v>16</v>
      </c>
      <c r="E89" s="20">
        <f t="shared" si="1"/>
        <v>263573.5400000001</v>
      </c>
    </row>
    <row r="90" spans="1:6" x14ac:dyDescent="0.4">
      <c r="A90" s="11">
        <v>44781</v>
      </c>
      <c r="B90" s="12" t="s">
        <v>140</v>
      </c>
      <c r="C90" s="13">
        <v>-5833</v>
      </c>
      <c r="D90" s="12" t="s">
        <v>141</v>
      </c>
      <c r="E90" s="20">
        <f t="shared" si="1"/>
        <v>257740.5400000001</v>
      </c>
    </row>
    <row r="91" spans="1:6" x14ac:dyDescent="0.4">
      <c r="A91" s="11">
        <v>44781</v>
      </c>
      <c r="B91" s="12" t="s">
        <v>142</v>
      </c>
      <c r="C91" s="13">
        <v>-355</v>
      </c>
      <c r="D91" s="12" t="s">
        <v>143</v>
      </c>
      <c r="E91" s="20">
        <f t="shared" si="1"/>
        <v>257385.5400000001</v>
      </c>
    </row>
    <row r="92" spans="1:6" x14ac:dyDescent="0.4">
      <c r="A92" s="11">
        <v>44782</v>
      </c>
      <c r="B92" s="12" t="s">
        <v>144</v>
      </c>
      <c r="C92" s="13">
        <v>-5000</v>
      </c>
      <c r="D92" s="12" t="s">
        <v>145</v>
      </c>
      <c r="E92" s="20">
        <f t="shared" si="1"/>
        <v>252385.5400000001</v>
      </c>
    </row>
    <row r="93" spans="1:6" x14ac:dyDescent="0.4">
      <c r="A93" s="11">
        <v>44789</v>
      </c>
      <c r="B93" s="12" t="s">
        <v>146</v>
      </c>
      <c r="C93" s="13">
        <v>-12610</v>
      </c>
      <c r="D93" s="12" t="s">
        <v>147</v>
      </c>
      <c r="E93" s="20">
        <f t="shared" si="1"/>
        <v>239775.5400000001</v>
      </c>
      <c r="F93" s="20"/>
    </row>
    <row r="94" spans="1:6" x14ac:dyDescent="0.4">
      <c r="A94" s="11">
        <v>44789</v>
      </c>
      <c r="B94" s="12" t="s">
        <v>148</v>
      </c>
      <c r="C94" s="13">
        <v>-22511.360000000001</v>
      </c>
      <c r="D94" s="12" t="s">
        <v>46</v>
      </c>
      <c r="E94" s="20">
        <f t="shared" si="1"/>
        <v>217264.18000000011</v>
      </c>
    </row>
    <row r="95" spans="1:6" x14ac:dyDescent="0.4">
      <c r="A95" s="11">
        <v>44806</v>
      </c>
      <c r="B95" s="12" t="s">
        <v>149</v>
      </c>
      <c r="C95" s="13">
        <v>-5000</v>
      </c>
      <c r="D95" s="12" t="s">
        <v>150</v>
      </c>
      <c r="E95" s="20">
        <f t="shared" si="1"/>
        <v>212264.18000000011</v>
      </c>
    </row>
    <row r="96" spans="1:6" x14ac:dyDescent="0.4">
      <c r="A96" s="14">
        <v>44810</v>
      </c>
      <c r="B96" s="15" t="s">
        <v>8</v>
      </c>
      <c r="C96" s="16">
        <v>7992</v>
      </c>
      <c r="D96" s="15" t="s">
        <v>151</v>
      </c>
      <c r="E96" s="20">
        <f t="shared" si="1"/>
        <v>220256.18000000011</v>
      </c>
    </row>
    <row r="97" spans="1:5" x14ac:dyDescent="0.4">
      <c r="A97" s="11">
        <v>44811</v>
      </c>
      <c r="B97" s="12" t="s">
        <v>152</v>
      </c>
      <c r="C97" s="13">
        <v>-5833</v>
      </c>
      <c r="D97" s="12" t="s">
        <v>153</v>
      </c>
      <c r="E97" s="20">
        <f t="shared" si="1"/>
        <v>214423.18000000011</v>
      </c>
    </row>
    <row r="98" spans="1:5" x14ac:dyDescent="0.4">
      <c r="A98" s="14">
        <v>44819</v>
      </c>
      <c r="B98" s="15" t="s">
        <v>8</v>
      </c>
      <c r="C98" s="16">
        <v>42278</v>
      </c>
      <c r="D98" s="15" t="s">
        <v>154</v>
      </c>
      <c r="E98" s="20">
        <f t="shared" si="1"/>
        <v>256701.18000000011</v>
      </c>
    </row>
    <row r="99" spans="1:5" x14ac:dyDescent="0.4">
      <c r="A99" s="11">
        <v>44820</v>
      </c>
      <c r="B99" s="12" t="s">
        <v>155</v>
      </c>
      <c r="C99" s="13">
        <v>-1634.26</v>
      </c>
      <c r="D99" s="12" t="s">
        <v>16</v>
      </c>
      <c r="E99" s="20">
        <f t="shared" si="1"/>
        <v>255066.9200000001</v>
      </c>
    </row>
    <row r="100" spans="1:5" x14ac:dyDescent="0.4">
      <c r="A100" s="14">
        <v>44823</v>
      </c>
      <c r="B100" s="15" t="s">
        <v>8</v>
      </c>
      <c r="C100" s="16">
        <v>4404</v>
      </c>
      <c r="D100" s="15" t="s">
        <v>156</v>
      </c>
      <c r="E100" s="20">
        <f t="shared" si="1"/>
        <v>259470.9200000001</v>
      </c>
    </row>
    <row r="101" spans="1:5" x14ac:dyDescent="0.4">
      <c r="A101" s="11">
        <v>44823</v>
      </c>
      <c r="B101" s="12" t="s">
        <v>157</v>
      </c>
      <c r="C101" s="13">
        <v>-10297.5</v>
      </c>
      <c r="D101" s="12" t="s">
        <v>158</v>
      </c>
      <c r="E101" s="20">
        <f t="shared" si="1"/>
        <v>249173.4200000001</v>
      </c>
    </row>
    <row r="102" spans="1:5" x14ac:dyDescent="0.4">
      <c r="A102" s="11">
        <v>44823</v>
      </c>
      <c r="B102" s="12" t="s">
        <v>159</v>
      </c>
      <c r="C102" s="13">
        <v>-44592.7</v>
      </c>
      <c r="D102" s="12" t="s">
        <v>46</v>
      </c>
      <c r="E102" s="20">
        <f t="shared" si="1"/>
        <v>204580.72000000009</v>
      </c>
    </row>
    <row r="103" spans="1:5" x14ac:dyDescent="0.4">
      <c r="A103" s="11">
        <v>44825</v>
      </c>
      <c r="B103" s="12" t="s">
        <v>160</v>
      </c>
      <c r="C103" s="13">
        <v>-308.39999999999998</v>
      </c>
      <c r="D103" s="12" t="s">
        <v>161</v>
      </c>
      <c r="E103" s="20">
        <f t="shared" si="1"/>
        <v>204272.32000000009</v>
      </c>
    </row>
    <row r="104" spans="1:5" x14ac:dyDescent="0.4">
      <c r="A104" s="11">
        <v>44827</v>
      </c>
      <c r="B104" s="12" t="s">
        <v>162</v>
      </c>
      <c r="C104" s="13">
        <v>-5833</v>
      </c>
      <c r="D104" s="12" t="s">
        <v>163</v>
      </c>
      <c r="E104" s="20">
        <f t="shared" si="1"/>
        <v>198439.32000000009</v>
      </c>
    </row>
    <row r="105" spans="1:5" x14ac:dyDescent="0.4">
      <c r="A105" s="14">
        <v>44830</v>
      </c>
      <c r="B105" s="15" t="s">
        <v>8</v>
      </c>
      <c r="C105" s="16">
        <v>6539</v>
      </c>
      <c r="D105" s="15" t="s">
        <v>164</v>
      </c>
      <c r="E105" s="20">
        <f t="shared" si="1"/>
        <v>204978.32000000009</v>
      </c>
    </row>
    <row r="106" spans="1:5" x14ac:dyDescent="0.4">
      <c r="A106" s="14">
        <v>44833</v>
      </c>
      <c r="B106" s="15" t="s">
        <v>8</v>
      </c>
      <c r="C106" s="16">
        <v>35890</v>
      </c>
      <c r="D106" s="15" t="s">
        <v>165</v>
      </c>
      <c r="E106" s="20">
        <f t="shared" si="1"/>
        <v>240868.32000000009</v>
      </c>
    </row>
    <row r="107" spans="1:5" x14ac:dyDescent="0.4">
      <c r="A107" s="14">
        <v>44841</v>
      </c>
      <c r="B107" s="15" t="s">
        <v>8</v>
      </c>
      <c r="C107" s="16">
        <v>24702</v>
      </c>
      <c r="D107" s="15" t="s">
        <v>166</v>
      </c>
      <c r="E107" s="20">
        <f t="shared" si="1"/>
        <v>265570.32000000007</v>
      </c>
    </row>
    <row r="108" spans="1:5" x14ac:dyDescent="0.4">
      <c r="A108" s="14">
        <v>44845</v>
      </c>
      <c r="B108" s="15" t="s">
        <v>8</v>
      </c>
      <c r="C108" s="16">
        <v>35000</v>
      </c>
      <c r="D108" s="15" t="s">
        <v>167</v>
      </c>
      <c r="E108" s="20">
        <f t="shared" si="1"/>
        <v>300570.32000000007</v>
      </c>
    </row>
    <row r="109" spans="1:5" x14ac:dyDescent="0.4">
      <c r="A109" s="11">
        <v>44845</v>
      </c>
      <c r="B109" s="12" t="s">
        <v>168</v>
      </c>
      <c r="C109" s="13">
        <v>-5000</v>
      </c>
      <c r="D109" s="12" t="s">
        <v>169</v>
      </c>
      <c r="E109" s="20">
        <f t="shared" si="1"/>
        <v>295570.32000000007</v>
      </c>
    </row>
    <row r="110" spans="1:5" x14ac:dyDescent="0.4">
      <c r="A110" s="11">
        <v>44845</v>
      </c>
      <c r="B110" s="12" t="s">
        <v>170</v>
      </c>
      <c r="C110" s="13">
        <v>-3706.34</v>
      </c>
      <c r="D110" s="12" t="s">
        <v>16</v>
      </c>
      <c r="E110" s="20">
        <f t="shared" si="1"/>
        <v>291863.98000000004</v>
      </c>
    </row>
    <row r="111" spans="1:5" x14ac:dyDescent="0.4">
      <c r="A111" s="14">
        <v>44852</v>
      </c>
      <c r="B111" s="15" t="s">
        <v>8</v>
      </c>
      <c r="C111" s="16">
        <v>16577</v>
      </c>
      <c r="D111" s="15" t="s">
        <v>171</v>
      </c>
      <c r="E111" s="20">
        <f t="shared" si="1"/>
        <v>308440.98000000004</v>
      </c>
    </row>
    <row r="112" spans="1:5" x14ac:dyDescent="0.4">
      <c r="A112" s="11">
        <v>44852</v>
      </c>
      <c r="B112" s="12" t="s">
        <v>172</v>
      </c>
      <c r="C112" s="13">
        <v>-6930</v>
      </c>
      <c r="D112" s="12" t="s">
        <v>173</v>
      </c>
      <c r="E112" s="20">
        <f t="shared" si="1"/>
        <v>301510.98000000004</v>
      </c>
    </row>
    <row r="113" spans="1:5" x14ac:dyDescent="0.4">
      <c r="A113" s="11">
        <v>44853</v>
      </c>
      <c r="B113" s="12" t="s">
        <v>174</v>
      </c>
      <c r="C113" s="13">
        <v>-21609.68</v>
      </c>
      <c r="D113" s="12" t="s">
        <v>46</v>
      </c>
      <c r="E113" s="20">
        <f t="shared" si="1"/>
        <v>279901.30000000005</v>
      </c>
    </row>
    <row r="114" spans="1:5" x14ac:dyDescent="0.4">
      <c r="A114" s="11">
        <v>44855</v>
      </c>
      <c r="B114" s="12" t="s">
        <v>175</v>
      </c>
      <c r="C114" s="13">
        <v>-1428</v>
      </c>
      <c r="D114" s="12" t="s">
        <v>161</v>
      </c>
      <c r="E114" s="20">
        <f t="shared" si="1"/>
        <v>278473.30000000005</v>
      </c>
    </row>
    <row r="115" spans="1:5" x14ac:dyDescent="0.4">
      <c r="A115" s="14">
        <v>44858</v>
      </c>
      <c r="B115" s="15" t="s">
        <v>8</v>
      </c>
      <c r="C115" s="16">
        <v>1000</v>
      </c>
      <c r="D115" s="15" t="s">
        <v>176</v>
      </c>
      <c r="E115" s="20">
        <f t="shared" si="1"/>
        <v>279473.30000000005</v>
      </c>
    </row>
    <row r="116" spans="1:5" x14ac:dyDescent="0.4">
      <c r="A116" s="11">
        <v>44860</v>
      </c>
      <c r="B116" s="12" t="s">
        <v>177</v>
      </c>
      <c r="C116" s="13">
        <v>-3125.73</v>
      </c>
      <c r="D116" s="12" t="s">
        <v>178</v>
      </c>
      <c r="E116" s="20">
        <f t="shared" si="1"/>
        <v>276347.57000000007</v>
      </c>
    </row>
    <row r="117" spans="1:5" x14ac:dyDescent="0.4">
      <c r="A117" s="11">
        <v>44875</v>
      </c>
      <c r="B117" s="12" t="s">
        <v>179</v>
      </c>
      <c r="C117" s="13">
        <v>-5000</v>
      </c>
      <c r="D117" s="12" t="s">
        <v>180</v>
      </c>
      <c r="E117" s="20">
        <f t="shared" si="1"/>
        <v>271347.57000000007</v>
      </c>
    </row>
    <row r="118" spans="1:5" x14ac:dyDescent="0.4">
      <c r="A118" s="14">
        <v>44879</v>
      </c>
      <c r="B118" s="15" t="s">
        <v>8</v>
      </c>
      <c r="C118" s="16">
        <v>5970</v>
      </c>
      <c r="D118" s="15" t="s">
        <v>181</v>
      </c>
      <c r="E118" s="20">
        <f t="shared" si="1"/>
        <v>277317.57000000007</v>
      </c>
    </row>
    <row r="119" spans="1:5" x14ac:dyDescent="0.4">
      <c r="A119" s="11">
        <v>44879</v>
      </c>
      <c r="B119" s="12" t="s">
        <v>182</v>
      </c>
      <c r="C119" s="13">
        <v>-5833</v>
      </c>
      <c r="D119" s="12" t="s">
        <v>183</v>
      </c>
      <c r="E119" s="20">
        <f t="shared" si="1"/>
        <v>271484.57000000007</v>
      </c>
    </row>
    <row r="120" spans="1:5" x14ac:dyDescent="0.4">
      <c r="A120" s="11">
        <v>44879</v>
      </c>
      <c r="B120" s="12" t="s">
        <v>184</v>
      </c>
      <c r="C120" s="13">
        <v>-3150.29</v>
      </c>
      <c r="D120" s="12" t="s">
        <v>16</v>
      </c>
      <c r="E120" s="20">
        <f t="shared" si="1"/>
        <v>268334.28000000009</v>
      </c>
    </row>
    <row r="121" spans="1:5" x14ac:dyDescent="0.4">
      <c r="A121" s="11">
        <v>44882</v>
      </c>
      <c r="B121" s="12" t="s">
        <v>185</v>
      </c>
      <c r="C121" s="13">
        <v>-12385</v>
      </c>
      <c r="D121" s="12" t="s">
        <v>186</v>
      </c>
      <c r="E121" s="20">
        <f t="shared" si="1"/>
        <v>255949.28000000009</v>
      </c>
    </row>
    <row r="122" spans="1:5" x14ac:dyDescent="0.4">
      <c r="A122" s="11">
        <v>44886</v>
      </c>
      <c r="B122" s="12" t="s">
        <v>187</v>
      </c>
      <c r="C122" s="13">
        <v>-2176</v>
      </c>
      <c r="D122" s="12" t="s">
        <v>161</v>
      </c>
      <c r="E122" s="20">
        <f t="shared" si="1"/>
        <v>253773.28000000009</v>
      </c>
    </row>
    <row r="123" spans="1:5" x14ac:dyDescent="0.4">
      <c r="A123" s="11">
        <v>44886</v>
      </c>
      <c r="B123" s="12" t="s">
        <v>188</v>
      </c>
      <c r="C123" s="13">
        <v>-21443</v>
      </c>
      <c r="D123" s="12" t="s">
        <v>46</v>
      </c>
      <c r="E123" s="20">
        <f t="shared" si="1"/>
        <v>232330.28000000009</v>
      </c>
    </row>
    <row r="124" spans="1:5" x14ac:dyDescent="0.4">
      <c r="A124" s="11">
        <v>44888</v>
      </c>
      <c r="B124" s="12" t="s">
        <v>189</v>
      </c>
      <c r="C124" s="13">
        <v>-5833</v>
      </c>
      <c r="D124" s="12" t="s">
        <v>190</v>
      </c>
      <c r="E124" s="20">
        <f t="shared" si="1"/>
        <v>226497.28000000009</v>
      </c>
    </row>
    <row r="125" spans="1:5" x14ac:dyDescent="0.4">
      <c r="A125" s="14">
        <v>44894</v>
      </c>
      <c r="B125" s="15" t="s">
        <v>8</v>
      </c>
      <c r="C125" s="16">
        <v>40000</v>
      </c>
      <c r="D125" s="15" t="s">
        <v>191</v>
      </c>
      <c r="E125" s="20">
        <f t="shared" si="1"/>
        <v>266497.28000000009</v>
      </c>
    </row>
    <row r="126" spans="1:5" x14ac:dyDescent="0.4">
      <c r="A126" s="14">
        <v>44897</v>
      </c>
      <c r="B126" s="15" t="s">
        <v>8</v>
      </c>
      <c r="C126" s="16">
        <v>11220</v>
      </c>
      <c r="D126" s="15" t="s">
        <v>192</v>
      </c>
      <c r="E126" s="20">
        <f t="shared" si="1"/>
        <v>277717.28000000009</v>
      </c>
    </row>
    <row r="127" spans="1:5" x14ac:dyDescent="0.4">
      <c r="A127" s="11">
        <v>44900</v>
      </c>
      <c r="B127" s="12" t="s">
        <v>193</v>
      </c>
      <c r="C127" s="13">
        <v>-5000</v>
      </c>
      <c r="D127" s="12" t="s">
        <v>194</v>
      </c>
      <c r="E127" s="20">
        <f t="shared" si="1"/>
        <v>272717.28000000009</v>
      </c>
    </row>
    <row r="128" spans="1:5" x14ac:dyDescent="0.4">
      <c r="A128" s="14">
        <v>44901</v>
      </c>
      <c r="B128" s="15" t="s">
        <v>8</v>
      </c>
      <c r="C128" s="16">
        <v>25192.5</v>
      </c>
      <c r="D128" s="15" t="s">
        <v>195</v>
      </c>
      <c r="E128" s="20">
        <f t="shared" si="1"/>
        <v>297909.78000000009</v>
      </c>
    </row>
    <row r="129" spans="1:7" x14ac:dyDescent="0.4">
      <c r="A129" s="11">
        <v>44901</v>
      </c>
      <c r="B129" s="12" t="s">
        <v>196</v>
      </c>
      <c r="C129" s="13">
        <v>-4762.26</v>
      </c>
      <c r="D129" s="12" t="s">
        <v>16</v>
      </c>
      <c r="E129" s="20">
        <f t="shared" si="1"/>
        <v>293147.52000000008</v>
      </c>
    </row>
    <row r="130" spans="1:7" x14ac:dyDescent="0.4">
      <c r="A130" s="14">
        <v>44903</v>
      </c>
      <c r="B130" s="15" t="s">
        <v>8</v>
      </c>
      <c r="C130" s="16">
        <v>7128.5</v>
      </c>
      <c r="D130" s="15" t="s">
        <v>197</v>
      </c>
      <c r="E130" s="20">
        <f t="shared" si="1"/>
        <v>300276.02000000008</v>
      </c>
    </row>
    <row r="131" spans="1:7" x14ac:dyDescent="0.4">
      <c r="A131" s="14">
        <v>44907</v>
      </c>
      <c r="B131" s="15" t="s">
        <v>8</v>
      </c>
      <c r="C131" s="16">
        <v>14940</v>
      </c>
      <c r="D131" s="15" t="s">
        <v>198</v>
      </c>
      <c r="E131" s="20">
        <f t="shared" si="1"/>
        <v>315216.02000000008</v>
      </c>
    </row>
    <row r="132" spans="1:7" x14ac:dyDescent="0.4">
      <c r="A132" s="11">
        <v>44908</v>
      </c>
      <c r="B132" s="12" t="s">
        <v>199</v>
      </c>
      <c r="C132" s="13">
        <v>-83.02</v>
      </c>
      <c r="D132" s="12" t="s">
        <v>200</v>
      </c>
      <c r="E132" s="20">
        <f t="shared" si="1"/>
        <v>315133.00000000006</v>
      </c>
    </row>
    <row r="133" spans="1:7" x14ac:dyDescent="0.4">
      <c r="A133" s="11">
        <v>44909</v>
      </c>
      <c r="B133" s="12" t="s">
        <v>201</v>
      </c>
      <c r="C133" s="13">
        <v>-21663.4</v>
      </c>
      <c r="D133" s="12" t="s">
        <v>46</v>
      </c>
      <c r="E133" s="20">
        <f t="shared" ref="E133:E196" si="2">E132+C133</f>
        <v>293469.60000000003</v>
      </c>
    </row>
    <row r="134" spans="1:7" x14ac:dyDescent="0.4">
      <c r="A134" s="11">
        <v>44911</v>
      </c>
      <c r="B134" s="12" t="s">
        <v>202</v>
      </c>
      <c r="C134" s="13">
        <v>-272</v>
      </c>
      <c r="D134" s="12" t="s">
        <v>161</v>
      </c>
      <c r="E134" s="20">
        <f t="shared" si="2"/>
        <v>293197.60000000003</v>
      </c>
    </row>
    <row r="135" spans="1:7" x14ac:dyDescent="0.4">
      <c r="A135" s="14">
        <v>44914</v>
      </c>
      <c r="B135" s="15" t="s">
        <v>8</v>
      </c>
      <c r="C135" s="16">
        <v>24552.5</v>
      </c>
      <c r="D135" s="15" t="s">
        <v>203</v>
      </c>
      <c r="E135" s="20">
        <f t="shared" si="2"/>
        <v>317750.10000000003</v>
      </c>
    </row>
    <row r="136" spans="1:7" x14ac:dyDescent="0.4">
      <c r="A136" s="11">
        <v>44917</v>
      </c>
      <c r="B136" s="12" t="s">
        <v>204</v>
      </c>
      <c r="C136" s="13">
        <v>-11467.5</v>
      </c>
      <c r="D136" s="12" t="s">
        <v>205</v>
      </c>
      <c r="E136" s="20">
        <f t="shared" si="2"/>
        <v>306282.60000000003</v>
      </c>
      <c r="F136" s="1" t="s">
        <v>370</v>
      </c>
      <c r="G136" s="1" t="s">
        <v>369</v>
      </c>
    </row>
    <row r="137" spans="1:7" x14ac:dyDescent="0.4">
      <c r="A137" s="14">
        <v>44922</v>
      </c>
      <c r="B137" s="15" t="s">
        <v>8</v>
      </c>
      <c r="C137" s="16">
        <v>45000</v>
      </c>
      <c r="D137" s="15" t="s">
        <v>206</v>
      </c>
      <c r="E137" s="20">
        <f>E136+C137</f>
        <v>351282.60000000003</v>
      </c>
      <c r="F137" s="1">
        <v>351282.60000000003</v>
      </c>
      <c r="G137" s="1">
        <v>114988.78999999998</v>
      </c>
    </row>
    <row r="138" spans="1:7" x14ac:dyDescent="0.4">
      <c r="A138" s="11">
        <v>44929</v>
      </c>
      <c r="B138" s="12" t="s">
        <v>207</v>
      </c>
      <c r="C138" s="13">
        <v>-3401.89</v>
      </c>
      <c r="D138" s="12" t="s">
        <v>16</v>
      </c>
      <c r="E138" s="20">
        <f t="shared" si="2"/>
        <v>347880.71</v>
      </c>
    </row>
    <row r="139" spans="1:7" x14ac:dyDescent="0.4">
      <c r="A139" s="14">
        <v>44930</v>
      </c>
      <c r="B139" s="15" t="s">
        <v>8</v>
      </c>
      <c r="C139" s="16">
        <v>29841</v>
      </c>
      <c r="D139" s="15" t="s">
        <v>208</v>
      </c>
      <c r="E139" s="20">
        <f t="shared" si="2"/>
        <v>377721.71</v>
      </c>
    </row>
    <row r="140" spans="1:7" x14ac:dyDescent="0.4">
      <c r="A140" s="11">
        <v>44930</v>
      </c>
      <c r="B140" s="12" t="s">
        <v>209</v>
      </c>
      <c r="C140" s="13">
        <v>-6000</v>
      </c>
      <c r="D140" s="12" t="s">
        <v>210</v>
      </c>
      <c r="E140" s="20">
        <f t="shared" si="2"/>
        <v>371721.71</v>
      </c>
    </row>
    <row r="141" spans="1:7" x14ac:dyDescent="0.4">
      <c r="A141" s="11">
        <v>44935</v>
      </c>
      <c r="B141" s="12" t="s">
        <v>211</v>
      </c>
      <c r="C141" s="13">
        <v>-5250</v>
      </c>
      <c r="D141" s="12" t="s">
        <v>212</v>
      </c>
      <c r="E141" s="20">
        <f t="shared" si="2"/>
        <v>366471.71</v>
      </c>
    </row>
    <row r="142" spans="1:7" x14ac:dyDescent="0.4">
      <c r="A142" s="14">
        <v>44937</v>
      </c>
      <c r="B142" s="15" t="s">
        <v>8</v>
      </c>
      <c r="C142" s="16">
        <v>11700</v>
      </c>
      <c r="D142" s="15" t="s">
        <v>215</v>
      </c>
      <c r="E142" s="20">
        <f t="shared" si="2"/>
        <v>378171.71</v>
      </c>
    </row>
    <row r="143" spans="1:7" x14ac:dyDescent="0.4">
      <c r="A143" s="11">
        <v>44937</v>
      </c>
      <c r="B143" s="12" t="s">
        <v>213</v>
      </c>
      <c r="C143" s="13">
        <v>-45</v>
      </c>
      <c r="D143" s="12" t="s">
        <v>214</v>
      </c>
      <c r="E143" s="20">
        <f t="shared" si="2"/>
        <v>378126.71</v>
      </c>
    </row>
    <row r="144" spans="1:7" x14ac:dyDescent="0.4">
      <c r="A144" s="11">
        <v>44938</v>
      </c>
      <c r="B144" s="12" t="s">
        <v>216</v>
      </c>
      <c r="C144" s="13">
        <v>-2500</v>
      </c>
      <c r="D144" s="12" t="s">
        <v>217</v>
      </c>
      <c r="E144" s="20">
        <f t="shared" si="2"/>
        <v>375626.71</v>
      </c>
    </row>
    <row r="145" spans="1:5" x14ac:dyDescent="0.4">
      <c r="A145" s="11">
        <v>44938</v>
      </c>
      <c r="B145" s="12" t="s">
        <v>218</v>
      </c>
      <c r="C145" s="13">
        <v>-700</v>
      </c>
      <c r="D145" s="12" t="s">
        <v>219</v>
      </c>
      <c r="E145" s="20">
        <f t="shared" si="2"/>
        <v>374926.71</v>
      </c>
    </row>
    <row r="146" spans="1:5" x14ac:dyDescent="0.4">
      <c r="A146" s="11">
        <v>44943</v>
      </c>
      <c r="B146" s="12" t="s">
        <v>220</v>
      </c>
      <c r="C146" s="13">
        <v>-612</v>
      </c>
      <c r="D146" s="12" t="s">
        <v>161</v>
      </c>
      <c r="E146" s="20">
        <f t="shared" si="2"/>
        <v>374314.71</v>
      </c>
    </row>
    <row r="147" spans="1:5" x14ac:dyDescent="0.4">
      <c r="A147" s="14">
        <v>44945</v>
      </c>
      <c r="B147" s="15" t="s">
        <v>8</v>
      </c>
      <c r="C147" s="16">
        <v>5918.5</v>
      </c>
      <c r="D147" s="15" t="s">
        <v>221</v>
      </c>
      <c r="E147" s="20">
        <f t="shared" si="2"/>
        <v>380233.21</v>
      </c>
    </row>
    <row r="148" spans="1:5" x14ac:dyDescent="0.4">
      <c r="A148" s="11">
        <v>44945</v>
      </c>
      <c r="B148" s="12" t="s">
        <v>222</v>
      </c>
      <c r="C148" s="13">
        <v>-5880</v>
      </c>
      <c r="D148" s="12" t="s">
        <v>223</v>
      </c>
      <c r="E148" s="20">
        <f t="shared" si="2"/>
        <v>374353.21</v>
      </c>
    </row>
    <row r="149" spans="1:5" x14ac:dyDescent="0.4">
      <c r="A149" s="11">
        <v>44946</v>
      </c>
      <c r="B149" s="12" t="s">
        <v>224</v>
      </c>
      <c r="C149" s="13">
        <v>-21358.400000000001</v>
      </c>
      <c r="D149" s="12" t="s">
        <v>46</v>
      </c>
      <c r="E149" s="20">
        <f t="shared" si="2"/>
        <v>352994.81</v>
      </c>
    </row>
    <row r="150" spans="1:5" x14ac:dyDescent="0.4">
      <c r="A150" s="11">
        <v>44952</v>
      </c>
      <c r="B150" s="12" t="s">
        <v>225</v>
      </c>
      <c r="C150" s="13">
        <v>-6000</v>
      </c>
      <c r="D150" s="12" t="s">
        <v>226</v>
      </c>
      <c r="E150" s="20">
        <f t="shared" si="2"/>
        <v>346994.81</v>
      </c>
    </row>
    <row r="151" spans="1:5" x14ac:dyDescent="0.4">
      <c r="A151" s="11">
        <v>44956</v>
      </c>
      <c r="B151" s="12" t="s">
        <v>227</v>
      </c>
      <c r="C151" s="13">
        <v>-8641.0400000000009</v>
      </c>
      <c r="D151" s="12" t="s">
        <v>16</v>
      </c>
      <c r="E151" s="20">
        <f t="shared" si="2"/>
        <v>338353.77</v>
      </c>
    </row>
    <row r="152" spans="1:5" x14ac:dyDescent="0.4">
      <c r="A152" s="14">
        <v>44957</v>
      </c>
      <c r="B152" s="15" t="s">
        <v>8</v>
      </c>
      <c r="C152" s="16">
        <v>72086.5</v>
      </c>
      <c r="D152" s="15" t="s">
        <v>228</v>
      </c>
      <c r="E152" s="20">
        <f t="shared" si="2"/>
        <v>410440.27</v>
      </c>
    </row>
    <row r="153" spans="1:5" x14ac:dyDescent="0.4">
      <c r="A153" s="11">
        <v>44966</v>
      </c>
      <c r="B153" s="12" t="s">
        <v>229</v>
      </c>
      <c r="C153" s="13">
        <v>-5250</v>
      </c>
      <c r="D153" s="12" t="s">
        <v>230</v>
      </c>
      <c r="E153" s="20">
        <f t="shared" si="2"/>
        <v>405190.27</v>
      </c>
    </row>
    <row r="154" spans="1:5" x14ac:dyDescent="0.4">
      <c r="A154" s="11">
        <v>44978</v>
      </c>
      <c r="B154" s="12" t="s">
        <v>231</v>
      </c>
      <c r="C154" s="13">
        <v>-23154.71</v>
      </c>
      <c r="D154" s="12" t="s">
        <v>46</v>
      </c>
      <c r="E154" s="20">
        <f t="shared" si="2"/>
        <v>382035.56</v>
      </c>
    </row>
    <row r="155" spans="1:5" x14ac:dyDescent="0.4">
      <c r="A155" s="11">
        <v>44987</v>
      </c>
      <c r="B155" s="12" t="s">
        <v>236</v>
      </c>
      <c r="C155" s="13">
        <v>-12620</v>
      </c>
      <c r="D155" s="12" t="s">
        <v>237</v>
      </c>
      <c r="E155" s="20">
        <f t="shared" si="2"/>
        <v>369415.56</v>
      </c>
    </row>
    <row r="156" spans="1:5" x14ac:dyDescent="0.4">
      <c r="A156" s="11">
        <v>44991</v>
      </c>
      <c r="B156" s="12" t="s">
        <v>238</v>
      </c>
      <c r="C156" s="13">
        <v>-3477.38</v>
      </c>
      <c r="D156" s="12" t="s">
        <v>16</v>
      </c>
      <c r="E156" s="20">
        <f t="shared" si="2"/>
        <v>365938.18</v>
      </c>
    </row>
    <row r="157" spans="1:5" x14ac:dyDescent="0.4">
      <c r="A157" s="11">
        <v>44992</v>
      </c>
      <c r="B157" s="12" t="s">
        <v>239</v>
      </c>
      <c r="C157" s="13">
        <v>-5250</v>
      </c>
      <c r="D157" s="12" t="s">
        <v>240</v>
      </c>
      <c r="E157" s="20">
        <f t="shared" si="2"/>
        <v>360688.18</v>
      </c>
    </row>
    <row r="158" spans="1:5" x14ac:dyDescent="0.4">
      <c r="A158" s="11">
        <v>44993</v>
      </c>
      <c r="B158" s="12" t="s">
        <v>241</v>
      </c>
      <c r="C158" s="13">
        <v>-6000</v>
      </c>
      <c r="D158" s="12" t="s">
        <v>242</v>
      </c>
      <c r="E158" s="20">
        <f t="shared" si="2"/>
        <v>354688.18</v>
      </c>
    </row>
    <row r="159" spans="1:5" x14ac:dyDescent="0.4">
      <c r="A159" s="11">
        <v>45001</v>
      </c>
      <c r="B159" s="12" t="s">
        <v>244</v>
      </c>
      <c r="C159" s="13">
        <v>-700</v>
      </c>
      <c r="D159" s="12" t="s">
        <v>245</v>
      </c>
      <c r="E159" s="20">
        <f t="shared" si="2"/>
        <v>353988.18</v>
      </c>
    </row>
    <row r="160" spans="1:5" x14ac:dyDescent="0.4">
      <c r="A160" s="14">
        <v>45001</v>
      </c>
      <c r="B160" s="15" t="s">
        <v>8</v>
      </c>
      <c r="C160" s="16">
        <v>55000</v>
      </c>
      <c r="D160" s="15" t="s">
        <v>243</v>
      </c>
      <c r="E160" s="20">
        <f t="shared" si="2"/>
        <v>408988.18</v>
      </c>
    </row>
    <row r="161" spans="1:5" x14ac:dyDescent="0.4">
      <c r="A161" s="11">
        <v>45002</v>
      </c>
      <c r="B161" s="12" t="s">
        <v>246</v>
      </c>
      <c r="C161" s="13">
        <v>-6025</v>
      </c>
      <c r="D161" s="12" t="s">
        <v>247</v>
      </c>
      <c r="E161" s="20">
        <f t="shared" si="2"/>
        <v>402963.18</v>
      </c>
    </row>
    <row r="162" spans="1:5" x14ac:dyDescent="0.4">
      <c r="A162" s="14">
        <v>45005</v>
      </c>
      <c r="B162" s="15" t="s">
        <v>8</v>
      </c>
      <c r="C162" s="16">
        <v>25421.5</v>
      </c>
      <c r="D162" s="15" t="s">
        <v>248</v>
      </c>
      <c r="E162" s="20">
        <f t="shared" si="2"/>
        <v>428384.68</v>
      </c>
    </row>
    <row r="163" spans="1:5" x14ac:dyDescent="0.4">
      <c r="A163" s="11">
        <v>45005</v>
      </c>
      <c r="B163" s="12" t="s">
        <v>249</v>
      </c>
      <c r="C163" s="13">
        <v>-687.42</v>
      </c>
      <c r="D163" s="12" t="s">
        <v>250</v>
      </c>
      <c r="E163" s="20">
        <f t="shared" si="2"/>
        <v>427697.26</v>
      </c>
    </row>
    <row r="164" spans="1:5" x14ac:dyDescent="0.4">
      <c r="A164" s="11">
        <v>45008</v>
      </c>
      <c r="B164" s="12" t="s">
        <v>251</v>
      </c>
      <c r="C164" s="13">
        <v>-34698.18</v>
      </c>
      <c r="D164" s="12" t="s">
        <v>252</v>
      </c>
      <c r="E164" s="20">
        <f t="shared" si="2"/>
        <v>392999.08</v>
      </c>
    </row>
    <row r="165" spans="1:5" x14ac:dyDescent="0.4">
      <c r="A165" s="14">
        <v>45009</v>
      </c>
      <c r="B165" s="15" t="s">
        <v>8</v>
      </c>
      <c r="C165" s="16">
        <v>2940</v>
      </c>
      <c r="D165" s="15" t="s">
        <v>254</v>
      </c>
      <c r="E165" s="20">
        <f t="shared" si="2"/>
        <v>395939.08</v>
      </c>
    </row>
    <row r="166" spans="1:5" x14ac:dyDescent="0.4">
      <c r="A166" s="14">
        <v>45009</v>
      </c>
      <c r="B166" s="15" t="s">
        <v>8</v>
      </c>
      <c r="C166" s="16">
        <v>27822</v>
      </c>
      <c r="D166" s="15" t="s">
        <v>253</v>
      </c>
      <c r="E166" s="20">
        <f t="shared" si="2"/>
        <v>423761.08</v>
      </c>
    </row>
    <row r="167" spans="1:5" x14ac:dyDescent="0.4">
      <c r="A167" s="11">
        <v>45014</v>
      </c>
      <c r="B167" s="12" t="s">
        <v>255</v>
      </c>
      <c r="C167" s="13">
        <v>-288</v>
      </c>
      <c r="D167" s="12" t="s">
        <v>256</v>
      </c>
      <c r="E167" s="20">
        <f t="shared" si="2"/>
        <v>423473.08</v>
      </c>
    </row>
    <row r="168" spans="1:5" x14ac:dyDescent="0.4">
      <c r="A168" s="14">
        <v>45019</v>
      </c>
      <c r="B168" s="15" t="s">
        <v>8</v>
      </c>
      <c r="C168" s="16">
        <v>19052.5</v>
      </c>
      <c r="D168" s="15" t="s">
        <v>261</v>
      </c>
      <c r="E168" s="20">
        <f t="shared" si="2"/>
        <v>442525.58</v>
      </c>
    </row>
    <row r="169" spans="1:5" x14ac:dyDescent="0.4">
      <c r="A169" s="11">
        <v>45019</v>
      </c>
      <c r="B169" s="12" t="s">
        <v>262</v>
      </c>
      <c r="C169" s="13">
        <v>-6207.69</v>
      </c>
      <c r="D169" s="12" t="s">
        <v>16</v>
      </c>
      <c r="E169" s="20">
        <f t="shared" si="2"/>
        <v>436317.89</v>
      </c>
    </row>
    <row r="170" spans="1:5" x14ac:dyDescent="0.4">
      <c r="A170" s="11">
        <v>45022</v>
      </c>
      <c r="B170" s="12" t="s">
        <v>263</v>
      </c>
      <c r="C170" s="13">
        <v>-237.85</v>
      </c>
      <c r="D170" s="12" t="s">
        <v>264</v>
      </c>
      <c r="E170" s="20">
        <f t="shared" si="2"/>
        <v>436080.04000000004</v>
      </c>
    </row>
    <row r="171" spans="1:5" x14ac:dyDescent="0.4">
      <c r="A171" s="11">
        <v>45023</v>
      </c>
      <c r="B171" s="12" t="s">
        <v>260</v>
      </c>
      <c r="C171" s="13">
        <v>-1502</v>
      </c>
      <c r="D171" s="12" t="s">
        <v>271</v>
      </c>
      <c r="E171" s="20">
        <f t="shared" si="2"/>
        <v>434578.04000000004</v>
      </c>
    </row>
    <row r="172" spans="1:5" x14ac:dyDescent="0.4">
      <c r="A172" s="11">
        <v>45026</v>
      </c>
      <c r="B172" s="12" t="s">
        <v>265</v>
      </c>
      <c r="C172" s="13">
        <v>-6000</v>
      </c>
      <c r="D172" s="12" t="s">
        <v>257</v>
      </c>
      <c r="E172" s="20">
        <f t="shared" si="2"/>
        <v>428578.04000000004</v>
      </c>
    </row>
    <row r="173" spans="1:5" x14ac:dyDescent="0.4">
      <c r="A173" s="14">
        <v>45030</v>
      </c>
      <c r="B173" s="15" t="s">
        <v>8</v>
      </c>
      <c r="C173" s="16">
        <v>12218.5</v>
      </c>
      <c r="D173" s="15" t="s">
        <v>266</v>
      </c>
      <c r="E173" s="20">
        <f t="shared" si="2"/>
        <v>440796.54000000004</v>
      </c>
    </row>
    <row r="174" spans="1:5" x14ac:dyDescent="0.4">
      <c r="A174" s="11">
        <v>45033</v>
      </c>
      <c r="B174" s="12" t="s">
        <v>267</v>
      </c>
      <c r="C174" s="13">
        <v>-5250</v>
      </c>
      <c r="D174" s="12" t="s">
        <v>258</v>
      </c>
      <c r="E174" s="20">
        <f t="shared" si="2"/>
        <v>435546.54000000004</v>
      </c>
    </row>
    <row r="175" spans="1:5" x14ac:dyDescent="0.4">
      <c r="A175" s="11">
        <v>45034</v>
      </c>
      <c r="B175" s="12" t="s">
        <v>268</v>
      </c>
      <c r="C175" s="13">
        <v>-3410</v>
      </c>
      <c r="D175" s="12" t="s">
        <v>259</v>
      </c>
      <c r="E175" s="20">
        <f t="shared" si="2"/>
        <v>432136.54000000004</v>
      </c>
    </row>
    <row r="176" spans="1:5" x14ac:dyDescent="0.4">
      <c r="A176" s="11">
        <v>45036</v>
      </c>
      <c r="B176" s="12" t="s">
        <v>269</v>
      </c>
      <c r="C176" s="13">
        <v>-636</v>
      </c>
      <c r="D176" s="12" t="s">
        <v>270</v>
      </c>
      <c r="E176" s="20">
        <f t="shared" si="2"/>
        <v>431500.54000000004</v>
      </c>
    </row>
    <row r="177" spans="1:5" x14ac:dyDescent="0.4">
      <c r="A177" s="11">
        <v>45041</v>
      </c>
      <c r="B177" s="12" t="s">
        <v>272</v>
      </c>
      <c r="C177" s="13">
        <v>-24330.27</v>
      </c>
      <c r="D177" s="12" t="s">
        <v>46</v>
      </c>
      <c r="E177" s="20">
        <f t="shared" si="2"/>
        <v>407170.27</v>
      </c>
    </row>
    <row r="178" spans="1:5" x14ac:dyDescent="0.4">
      <c r="A178" s="11">
        <v>45042</v>
      </c>
      <c r="B178" s="12" t="s">
        <v>273</v>
      </c>
      <c r="C178" s="13">
        <v>-306</v>
      </c>
      <c r="D178" s="12" t="s">
        <v>161</v>
      </c>
      <c r="E178" s="20">
        <f t="shared" si="2"/>
        <v>406864.27</v>
      </c>
    </row>
    <row r="179" spans="1:5" x14ac:dyDescent="0.4">
      <c r="A179" s="11">
        <v>45048</v>
      </c>
      <c r="B179" s="12" t="s">
        <v>274</v>
      </c>
      <c r="C179" s="13">
        <v>-3597.83</v>
      </c>
      <c r="D179" s="12" t="s">
        <v>16</v>
      </c>
      <c r="E179" s="20">
        <f t="shared" si="2"/>
        <v>403266.44</v>
      </c>
    </row>
    <row r="180" spans="1:5" x14ac:dyDescent="0.4">
      <c r="A180" s="14">
        <v>45049</v>
      </c>
      <c r="B180" s="15" t="s">
        <v>8</v>
      </c>
      <c r="C180" s="16">
        <v>91</v>
      </c>
      <c r="D180" s="15" t="s">
        <v>275</v>
      </c>
      <c r="E180" s="20">
        <f t="shared" si="2"/>
        <v>403357.44</v>
      </c>
    </row>
    <row r="181" spans="1:5" x14ac:dyDescent="0.4">
      <c r="A181" s="11">
        <v>45057</v>
      </c>
      <c r="B181" s="12" t="s">
        <v>276</v>
      </c>
      <c r="C181" s="13">
        <v>-6000</v>
      </c>
      <c r="D181" s="12" t="s">
        <v>257</v>
      </c>
      <c r="E181" s="20">
        <f t="shared" si="2"/>
        <v>397357.44</v>
      </c>
    </row>
    <row r="182" spans="1:5" x14ac:dyDescent="0.4">
      <c r="A182" s="11">
        <v>45065</v>
      </c>
      <c r="B182" s="12" t="s">
        <v>277</v>
      </c>
      <c r="C182" s="13">
        <v>-23612.18</v>
      </c>
      <c r="D182" s="12" t="s">
        <v>46</v>
      </c>
      <c r="E182" s="20">
        <f t="shared" si="2"/>
        <v>373745.26</v>
      </c>
    </row>
    <row r="183" spans="1:5" x14ac:dyDescent="0.4">
      <c r="A183" s="11">
        <v>45069</v>
      </c>
      <c r="B183" s="12" t="s">
        <v>278</v>
      </c>
      <c r="C183" s="13">
        <v>-5250</v>
      </c>
      <c r="D183" s="12" t="s">
        <v>100</v>
      </c>
      <c r="E183" s="20">
        <f t="shared" si="2"/>
        <v>368495.26</v>
      </c>
    </row>
    <row r="184" spans="1:5" x14ac:dyDescent="0.4">
      <c r="A184" s="11">
        <v>45077</v>
      </c>
      <c r="B184" s="12" t="s">
        <v>279</v>
      </c>
      <c r="C184" s="13">
        <v>-6000</v>
      </c>
      <c r="D184" s="12" t="s">
        <v>257</v>
      </c>
      <c r="E184" s="20">
        <f t="shared" si="2"/>
        <v>362495.26</v>
      </c>
    </row>
    <row r="185" spans="1:5" x14ac:dyDescent="0.4">
      <c r="A185" s="11">
        <v>45078</v>
      </c>
      <c r="B185" s="12" t="s">
        <v>280</v>
      </c>
      <c r="C185" s="13">
        <v>-3578.41</v>
      </c>
      <c r="D185" s="12" t="s">
        <v>16</v>
      </c>
      <c r="E185" s="20">
        <f t="shared" si="2"/>
        <v>358916.85000000003</v>
      </c>
    </row>
    <row r="186" spans="1:5" x14ac:dyDescent="0.4">
      <c r="A186" s="11">
        <v>45084</v>
      </c>
      <c r="B186" s="12" t="s">
        <v>281</v>
      </c>
      <c r="C186" s="13">
        <v>-5250</v>
      </c>
      <c r="D186" s="12" t="s">
        <v>111</v>
      </c>
      <c r="E186" s="20">
        <f t="shared" si="2"/>
        <v>353666.85000000003</v>
      </c>
    </row>
    <row r="187" spans="1:5" x14ac:dyDescent="0.4">
      <c r="A187" s="14">
        <v>45100</v>
      </c>
      <c r="B187" s="15" t="s">
        <v>8</v>
      </c>
      <c r="C187" s="16">
        <v>34280</v>
      </c>
      <c r="D187" s="15" t="s">
        <v>282</v>
      </c>
      <c r="E187" s="20">
        <f t="shared" si="2"/>
        <v>387946.85000000003</v>
      </c>
    </row>
    <row r="188" spans="1:5" x14ac:dyDescent="0.4">
      <c r="A188" s="11">
        <v>45103</v>
      </c>
      <c r="B188" s="12" t="s">
        <v>284</v>
      </c>
      <c r="C188" s="13">
        <v>-5250</v>
      </c>
      <c r="D188" s="12" t="s">
        <v>283</v>
      </c>
      <c r="E188" s="20">
        <f t="shared" si="2"/>
        <v>382696.85000000003</v>
      </c>
    </row>
    <row r="189" spans="1:5" x14ac:dyDescent="0.4">
      <c r="A189" s="11">
        <v>45106</v>
      </c>
      <c r="B189" s="12" t="s">
        <v>286</v>
      </c>
      <c r="C189" s="13">
        <v>-5905</v>
      </c>
      <c r="D189" s="12" t="s">
        <v>287</v>
      </c>
      <c r="E189" s="20">
        <f t="shared" si="2"/>
        <v>376791.85000000003</v>
      </c>
    </row>
    <row r="190" spans="1:5" x14ac:dyDescent="0.4">
      <c r="A190" s="14">
        <v>45107</v>
      </c>
      <c r="B190" s="15" t="s">
        <v>8</v>
      </c>
      <c r="C190" s="16">
        <v>19052.5</v>
      </c>
      <c r="D190" s="15" t="s">
        <v>285</v>
      </c>
      <c r="E190" s="20">
        <f t="shared" si="2"/>
        <v>395844.35000000003</v>
      </c>
    </row>
    <row r="191" spans="1:5" x14ac:dyDescent="0.4">
      <c r="A191" s="11">
        <v>45110</v>
      </c>
      <c r="B191" s="12" t="s">
        <v>288</v>
      </c>
      <c r="C191" s="13">
        <v>-23612.18</v>
      </c>
      <c r="D191" s="12" t="s">
        <v>46</v>
      </c>
      <c r="E191" s="20">
        <f t="shared" si="2"/>
        <v>372232.17000000004</v>
      </c>
    </row>
    <row r="192" spans="1:5" x14ac:dyDescent="0.4">
      <c r="A192" s="14">
        <v>45112</v>
      </c>
      <c r="B192" s="15" t="s">
        <v>8</v>
      </c>
      <c r="C192" s="16">
        <v>29841</v>
      </c>
      <c r="D192" s="15" t="s">
        <v>289</v>
      </c>
      <c r="E192" s="20">
        <f t="shared" si="2"/>
        <v>402073.17000000004</v>
      </c>
    </row>
    <row r="193" spans="1:5" x14ac:dyDescent="0.4">
      <c r="A193" s="11">
        <v>45112</v>
      </c>
      <c r="B193" s="12" t="s">
        <v>290</v>
      </c>
      <c r="C193" s="13">
        <v>-6000</v>
      </c>
      <c r="D193" s="12" t="s">
        <v>257</v>
      </c>
      <c r="E193" s="20">
        <f t="shared" si="2"/>
        <v>396073.17000000004</v>
      </c>
    </row>
    <row r="194" spans="1:5" x14ac:dyDescent="0.4">
      <c r="A194" s="11">
        <v>45114</v>
      </c>
      <c r="B194" s="12" t="s">
        <v>291</v>
      </c>
      <c r="C194" s="13">
        <v>-6043.17</v>
      </c>
      <c r="D194" s="12" t="s">
        <v>16</v>
      </c>
      <c r="E194" s="20">
        <f t="shared" si="2"/>
        <v>390030.00000000006</v>
      </c>
    </row>
    <row r="195" spans="1:5" x14ac:dyDescent="0.4">
      <c r="A195" s="11">
        <v>45117</v>
      </c>
      <c r="B195" s="12" t="s">
        <v>294</v>
      </c>
      <c r="C195" s="13">
        <v>-35</v>
      </c>
      <c r="D195" s="12" t="s">
        <v>295</v>
      </c>
      <c r="E195" s="20">
        <f t="shared" si="2"/>
        <v>389995.00000000006</v>
      </c>
    </row>
    <row r="196" spans="1:5" x14ac:dyDescent="0.4">
      <c r="A196" s="11">
        <v>45117</v>
      </c>
      <c r="B196" s="12" t="s">
        <v>292</v>
      </c>
      <c r="C196" s="13">
        <v>-3720</v>
      </c>
      <c r="D196" s="12" t="s">
        <v>293</v>
      </c>
      <c r="E196" s="20">
        <f t="shared" si="2"/>
        <v>386275.00000000006</v>
      </c>
    </row>
    <row r="197" spans="1:5" x14ac:dyDescent="0.4">
      <c r="A197" s="14">
        <v>45119</v>
      </c>
      <c r="B197" s="15" t="s">
        <v>8</v>
      </c>
      <c r="C197" s="16">
        <v>3206</v>
      </c>
      <c r="D197" s="15" t="s">
        <v>296</v>
      </c>
      <c r="E197" s="20">
        <f t="shared" ref="E197:E258" si="3">E196+C197</f>
        <v>389481.00000000006</v>
      </c>
    </row>
    <row r="198" spans="1:5" x14ac:dyDescent="0.4">
      <c r="A198" s="11">
        <v>45124</v>
      </c>
      <c r="B198" s="12" t="s">
        <v>297</v>
      </c>
      <c r="C198" s="13">
        <v>-23612.18</v>
      </c>
      <c r="D198" s="12" t="s">
        <v>46</v>
      </c>
      <c r="E198" s="20">
        <f t="shared" si="3"/>
        <v>365868.82000000007</v>
      </c>
    </row>
    <row r="199" spans="1:5" x14ac:dyDescent="0.4">
      <c r="A199" s="11">
        <v>45131</v>
      </c>
      <c r="B199" s="12" t="s">
        <v>299</v>
      </c>
      <c r="C199" s="13">
        <v>-1008.56</v>
      </c>
      <c r="D199" s="12" t="s">
        <v>300</v>
      </c>
      <c r="E199" s="20">
        <f t="shared" si="3"/>
        <v>364860.26000000007</v>
      </c>
    </row>
    <row r="200" spans="1:5" x14ac:dyDescent="0.4">
      <c r="A200" s="11">
        <v>45142</v>
      </c>
      <c r="B200" s="12" t="s">
        <v>298</v>
      </c>
      <c r="C200" s="13">
        <v>-6000</v>
      </c>
      <c r="D200" s="12" t="s">
        <v>257</v>
      </c>
      <c r="E200" s="20">
        <f t="shared" si="3"/>
        <v>358860.26000000007</v>
      </c>
    </row>
    <row r="201" spans="1:5" x14ac:dyDescent="0.4">
      <c r="A201" s="11">
        <v>45145</v>
      </c>
      <c r="B201" s="12" t="s">
        <v>301</v>
      </c>
      <c r="C201" s="13">
        <v>-1598.84</v>
      </c>
      <c r="D201" s="12" t="s">
        <v>16</v>
      </c>
      <c r="E201" s="20">
        <f t="shared" si="3"/>
        <v>357261.42000000004</v>
      </c>
    </row>
    <row r="202" spans="1:5" x14ac:dyDescent="0.4">
      <c r="A202" s="11">
        <v>45147</v>
      </c>
      <c r="B202" s="12" t="s">
        <v>302</v>
      </c>
      <c r="C202" s="13">
        <v>-5250</v>
      </c>
      <c r="D202" s="12" t="s">
        <v>303</v>
      </c>
      <c r="E202" s="20">
        <f t="shared" si="3"/>
        <v>352011.42000000004</v>
      </c>
    </row>
    <row r="203" spans="1:5" x14ac:dyDescent="0.4">
      <c r="A203" s="11">
        <v>45152</v>
      </c>
      <c r="B203" s="12" t="s">
        <v>304</v>
      </c>
      <c r="C203" s="13">
        <v>-23633.46</v>
      </c>
      <c r="D203" s="12" t="s">
        <v>46</v>
      </c>
      <c r="E203" s="20">
        <f t="shared" si="3"/>
        <v>328377.96000000002</v>
      </c>
    </row>
    <row r="204" spans="1:5" x14ac:dyDescent="0.4">
      <c r="A204" s="11">
        <v>45153</v>
      </c>
      <c r="B204" s="12" t="s">
        <v>305</v>
      </c>
      <c r="C204" s="13">
        <v>-306</v>
      </c>
      <c r="D204" s="12" t="s">
        <v>161</v>
      </c>
      <c r="E204" s="20">
        <f t="shared" si="3"/>
        <v>328071.96000000002</v>
      </c>
    </row>
    <row r="205" spans="1:5" x14ac:dyDescent="0.4">
      <c r="A205" s="11">
        <v>45163</v>
      </c>
      <c r="B205" s="12" t="s">
        <v>308</v>
      </c>
      <c r="C205" s="13">
        <v>-10440</v>
      </c>
      <c r="D205" s="12" t="s">
        <v>309</v>
      </c>
      <c r="E205" s="20">
        <f t="shared" si="3"/>
        <v>317631.96000000002</v>
      </c>
    </row>
    <row r="206" spans="1:5" x14ac:dyDescent="0.4">
      <c r="A206" s="11">
        <v>45163</v>
      </c>
      <c r="B206" s="12" t="s">
        <v>306</v>
      </c>
      <c r="C206" s="13">
        <v>-1550</v>
      </c>
      <c r="D206" s="12" t="s">
        <v>307</v>
      </c>
      <c r="E206" s="20">
        <f t="shared" si="3"/>
        <v>316081.96000000002</v>
      </c>
    </row>
    <row r="207" spans="1:5" x14ac:dyDescent="0.4">
      <c r="A207" s="11">
        <v>45167</v>
      </c>
      <c r="B207" s="12" t="s">
        <v>310</v>
      </c>
      <c r="C207" s="13">
        <v>-881.5</v>
      </c>
      <c r="D207" s="12" t="s">
        <v>161</v>
      </c>
      <c r="E207" s="20">
        <f t="shared" si="3"/>
        <v>315200.46000000002</v>
      </c>
    </row>
    <row r="208" spans="1:5" x14ac:dyDescent="0.4">
      <c r="A208" s="11">
        <v>45175</v>
      </c>
      <c r="B208" s="12" t="s">
        <v>312</v>
      </c>
      <c r="C208" s="13">
        <v>-5250</v>
      </c>
      <c r="D208" s="12" t="s">
        <v>258</v>
      </c>
      <c r="E208" s="20">
        <f t="shared" si="3"/>
        <v>309950.46000000002</v>
      </c>
    </row>
    <row r="209" spans="1:5" x14ac:dyDescent="0.4">
      <c r="A209" s="11">
        <v>45176</v>
      </c>
      <c r="B209" s="12" t="s">
        <v>311</v>
      </c>
      <c r="C209" s="13">
        <v>-1216</v>
      </c>
      <c r="D209" s="12" t="s">
        <v>271</v>
      </c>
      <c r="E209" s="20">
        <f t="shared" si="3"/>
        <v>308734.46000000002</v>
      </c>
    </row>
    <row r="210" spans="1:5" x14ac:dyDescent="0.4">
      <c r="A210" s="14">
        <v>45181</v>
      </c>
      <c r="B210" s="15" t="s">
        <v>8</v>
      </c>
      <c r="C210" s="16">
        <v>7192.5</v>
      </c>
      <c r="D210" s="15" t="s">
        <v>313</v>
      </c>
      <c r="E210" s="20">
        <f t="shared" si="3"/>
        <v>315926.96000000002</v>
      </c>
    </row>
    <row r="211" spans="1:5" x14ac:dyDescent="0.4">
      <c r="A211" s="14">
        <v>45188</v>
      </c>
      <c r="B211" s="15" t="s">
        <v>8</v>
      </c>
      <c r="C211" s="16">
        <v>41350</v>
      </c>
      <c r="D211" s="15" t="s">
        <v>316</v>
      </c>
      <c r="E211" s="20">
        <f t="shared" si="3"/>
        <v>357276.96</v>
      </c>
    </row>
    <row r="212" spans="1:5" x14ac:dyDescent="0.4">
      <c r="A212" s="11">
        <v>45189</v>
      </c>
      <c r="B212" s="12" t="s">
        <v>314</v>
      </c>
      <c r="C212" s="13">
        <v>-4405.66</v>
      </c>
      <c r="D212" s="12" t="s">
        <v>16</v>
      </c>
      <c r="E212" s="20">
        <f t="shared" si="3"/>
        <v>352871.30000000005</v>
      </c>
    </row>
    <row r="213" spans="1:5" x14ac:dyDescent="0.4">
      <c r="A213" s="11">
        <v>45195</v>
      </c>
      <c r="B213" s="12" t="s">
        <v>315</v>
      </c>
      <c r="C213" s="13">
        <v>-34711.46</v>
      </c>
      <c r="D213" s="12" t="s">
        <v>46</v>
      </c>
      <c r="E213" s="20">
        <f t="shared" si="3"/>
        <v>318159.84000000003</v>
      </c>
    </row>
    <row r="214" spans="1:5" x14ac:dyDescent="0.4">
      <c r="A214" s="14">
        <v>45198</v>
      </c>
      <c r="B214" s="15" t="s">
        <v>8</v>
      </c>
      <c r="C214" s="16">
        <v>17062</v>
      </c>
      <c r="D214" s="15" t="s">
        <v>317</v>
      </c>
      <c r="E214" s="20">
        <f t="shared" si="3"/>
        <v>335221.84000000003</v>
      </c>
    </row>
    <row r="215" spans="1:5" x14ac:dyDescent="0.4">
      <c r="A215" s="14">
        <v>45201</v>
      </c>
      <c r="B215" s="15" t="s">
        <v>8</v>
      </c>
      <c r="C215" s="16">
        <v>20775</v>
      </c>
      <c r="D215" s="15" t="s">
        <v>318</v>
      </c>
      <c r="E215" s="20">
        <f t="shared" si="3"/>
        <v>355996.84</v>
      </c>
    </row>
    <row r="216" spans="1:5" x14ac:dyDescent="0.4">
      <c r="A216" s="11">
        <v>45201</v>
      </c>
      <c r="B216" s="12" t="s">
        <v>319</v>
      </c>
      <c r="C216" s="13">
        <v>-6000</v>
      </c>
      <c r="D216" s="12" t="s">
        <v>257</v>
      </c>
      <c r="E216" s="20">
        <f t="shared" si="3"/>
        <v>349996.84</v>
      </c>
    </row>
    <row r="217" spans="1:5" x14ac:dyDescent="0.4">
      <c r="A217" s="11">
        <v>45202</v>
      </c>
      <c r="B217" s="12" t="s">
        <v>320</v>
      </c>
      <c r="C217" s="13">
        <v>-3392.89</v>
      </c>
      <c r="D217" s="12" t="s">
        <v>16</v>
      </c>
      <c r="E217" s="20">
        <f t="shared" si="3"/>
        <v>346603.95</v>
      </c>
    </row>
    <row r="218" spans="1:5" x14ac:dyDescent="0.4">
      <c r="A218" s="11">
        <v>45204</v>
      </c>
      <c r="B218" s="12" t="s">
        <v>321</v>
      </c>
      <c r="C218" s="13">
        <v>-5250</v>
      </c>
      <c r="D218" s="12" t="s">
        <v>258</v>
      </c>
      <c r="E218" s="20">
        <f t="shared" si="3"/>
        <v>341353.95</v>
      </c>
    </row>
    <row r="219" spans="1:5" x14ac:dyDescent="0.4">
      <c r="A219" s="11">
        <v>45209</v>
      </c>
      <c r="B219" s="12" t="s">
        <v>322</v>
      </c>
      <c r="C219" s="13">
        <v>-1252.3</v>
      </c>
      <c r="D219" s="12" t="s">
        <v>300</v>
      </c>
      <c r="E219" s="20">
        <f t="shared" si="3"/>
        <v>340101.65</v>
      </c>
    </row>
    <row r="220" spans="1:5" x14ac:dyDescent="0.4">
      <c r="A220" s="11">
        <v>45222</v>
      </c>
      <c r="B220" s="12" t="s">
        <v>323</v>
      </c>
      <c r="C220" s="13">
        <v>-2500</v>
      </c>
      <c r="D220" s="12" t="s">
        <v>324</v>
      </c>
      <c r="E220" s="20">
        <f t="shared" si="3"/>
        <v>337601.65</v>
      </c>
    </row>
    <row r="221" spans="1:5" x14ac:dyDescent="0.4">
      <c r="A221" s="11">
        <v>45225</v>
      </c>
      <c r="B221" s="12" t="s">
        <v>325</v>
      </c>
      <c r="C221" s="13">
        <v>-23584.85</v>
      </c>
      <c r="D221" s="12" t="s">
        <v>46</v>
      </c>
      <c r="E221" s="20">
        <f t="shared" si="3"/>
        <v>314016.80000000005</v>
      </c>
    </row>
    <row r="222" spans="1:5" x14ac:dyDescent="0.4">
      <c r="A222" s="11">
        <v>45225</v>
      </c>
      <c r="B222" s="12" t="s">
        <v>326</v>
      </c>
      <c r="C222" s="13">
        <v>-10685</v>
      </c>
      <c r="D222" s="12" t="s">
        <v>327</v>
      </c>
      <c r="E222" s="20">
        <f t="shared" si="3"/>
        <v>303331.80000000005</v>
      </c>
    </row>
    <row r="223" spans="1:5" x14ac:dyDescent="0.4">
      <c r="A223" s="11">
        <v>45226</v>
      </c>
      <c r="B223" s="12" t="s">
        <v>328</v>
      </c>
      <c r="C223" s="13">
        <v>-170</v>
      </c>
      <c r="D223" s="12" t="s">
        <v>161</v>
      </c>
      <c r="E223" s="20">
        <f t="shared" si="3"/>
        <v>303161.80000000005</v>
      </c>
    </row>
    <row r="224" spans="1:5" x14ac:dyDescent="0.4">
      <c r="A224" s="11">
        <v>45226</v>
      </c>
      <c r="B224" s="12" t="s">
        <v>329</v>
      </c>
      <c r="C224" s="13">
        <v>-35</v>
      </c>
      <c r="D224" s="12" t="s">
        <v>330</v>
      </c>
      <c r="E224" s="20">
        <f t="shared" si="3"/>
        <v>303126.80000000005</v>
      </c>
    </row>
    <row r="225" spans="1:5" x14ac:dyDescent="0.4">
      <c r="A225" s="11">
        <v>45229</v>
      </c>
      <c r="B225" s="12" t="s">
        <v>331</v>
      </c>
      <c r="C225" s="13">
        <v>-1414</v>
      </c>
      <c r="D225" s="12" t="s">
        <v>332</v>
      </c>
      <c r="E225" s="20">
        <f t="shared" si="3"/>
        <v>301712.80000000005</v>
      </c>
    </row>
    <row r="226" spans="1:5" x14ac:dyDescent="0.4">
      <c r="A226" s="11">
        <v>45232</v>
      </c>
      <c r="B226" s="12" t="s">
        <v>340</v>
      </c>
      <c r="C226" s="13">
        <v>-4815.66</v>
      </c>
      <c r="D226" s="12" t="s">
        <v>16</v>
      </c>
      <c r="E226" s="20">
        <f t="shared" si="3"/>
        <v>296897.14000000007</v>
      </c>
    </row>
    <row r="227" spans="1:5" x14ac:dyDescent="0.4">
      <c r="A227" s="11">
        <v>45233</v>
      </c>
      <c r="B227" s="12" t="s">
        <v>337</v>
      </c>
      <c r="C227" s="13">
        <v>-3525</v>
      </c>
      <c r="D227" s="12" t="s">
        <v>338</v>
      </c>
      <c r="E227" s="20">
        <f t="shared" si="3"/>
        <v>293372.14000000007</v>
      </c>
    </row>
    <row r="228" spans="1:5" x14ac:dyDescent="0.4">
      <c r="A228" s="11">
        <v>45236</v>
      </c>
      <c r="B228" s="12" t="s">
        <v>333</v>
      </c>
      <c r="C228" s="13">
        <v>-6000</v>
      </c>
      <c r="D228" s="12" t="s">
        <v>334</v>
      </c>
      <c r="E228" s="20">
        <f t="shared" si="3"/>
        <v>287372.14000000007</v>
      </c>
    </row>
    <row r="229" spans="1:5" x14ac:dyDescent="0.4">
      <c r="A229" s="11">
        <v>45236</v>
      </c>
      <c r="B229" s="12" t="s">
        <v>341</v>
      </c>
      <c r="C229" s="13">
        <v>-5250</v>
      </c>
      <c r="D229" s="12" t="s">
        <v>258</v>
      </c>
      <c r="E229" s="20">
        <f t="shared" si="3"/>
        <v>282122.14000000007</v>
      </c>
    </row>
    <row r="230" spans="1:5" x14ac:dyDescent="0.4">
      <c r="A230" s="11">
        <v>45243</v>
      </c>
      <c r="B230" s="12" t="s">
        <v>335</v>
      </c>
      <c r="C230" s="13">
        <v>-6000</v>
      </c>
      <c r="D230" s="12" t="s">
        <v>336</v>
      </c>
      <c r="E230" s="20">
        <f t="shared" si="3"/>
        <v>276122.14000000007</v>
      </c>
    </row>
    <row r="231" spans="1:5" x14ac:dyDescent="0.4">
      <c r="A231" s="11">
        <v>45246</v>
      </c>
      <c r="B231" s="12" t="s">
        <v>342</v>
      </c>
      <c r="C231" s="13">
        <v>-22559.1</v>
      </c>
      <c r="D231" s="12" t="s">
        <v>46</v>
      </c>
      <c r="E231" s="20">
        <f t="shared" si="3"/>
        <v>253563.04000000007</v>
      </c>
    </row>
    <row r="232" spans="1:5" x14ac:dyDescent="0.4">
      <c r="A232" s="14">
        <v>45252</v>
      </c>
      <c r="B232" s="15" t="s">
        <v>8</v>
      </c>
      <c r="C232" s="16">
        <v>500</v>
      </c>
      <c r="D232" s="15" t="s">
        <v>343</v>
      </c>
      <c r="E232" s="20">
        <f t="shared" si="3"/>
        <v>254063.04000000007</v>
      </c>
    </row>
    <row r="233" spans="1:5" x14ac:dyDescent="0.4">
      <c r="A233" s="11">
        <v>45257</v>
      </c>
      <c r="B233" s="12" t="s">
        <v>344</v>
      </c>
      <c r="C233" s="13">
        <v>-3410</v>
      </c>
      <c r="D233" s="12" t="s">
        <v>345</v>
      </c>
      <c r="E233" s="20">
        <f t="shared" si="3"/>
        <v>250653.04000000007</v>
      </c>
    </row>
    <row r="234" spans="1:5" x14ac:dyDescent="0.4">
      <c r="A234" s="14">
        <v>45258</v>
      </c>
      <c r="B234" s="15" t="s">
        <v>8</v>
      </c>
      <c r="C234" s="16">
        <v>42500</v>
      </c>
      <c r="D234" s="15" t="s">
        <v>346</v>
      </c>
      <c r="E234" s="20">
        <f t="shared" si="3"/>
        <v>293153.04000000004</v>
      </c>
    </row>
    <row r="235" spans="1:5" x14ac:dyDescent="0.4">
      <c r="A235" s="14">
        <v>45260</v>
      </c>
      <c r="B235" s="15" t="s">
        <v>8</v>
      </c>
      <c r="C235" s="16">
        <v>15000</v>
      </c>
      <c r="D235" s="15" t="s">
        <v>347</v>
      </c>
      <c r="E235" s="20">
        <f t="shared" si="3"/>
        <v>308153.04000000004</v>
      </c>
    </row>
    <row r="236" spans="1:5" x14ac:dyDescent="0.4">
      <c r="A236" s="14">
        <v>45261</v>
      </c>
      <c r="B236" s="15" t="s">
        <v>8</v>
      </c>
      <c r="C236" s="16">
        <v>7562.5</v>
      </c>
      <c r="D236" s="15" t="s">
        <v>356</v>
      </c>
      <c r="E236" s="20">
        <f t="shared" si="3"/>
        <v>315715.54000000004</v>
      </c>
    </row>
    <row r="237" spans="1:5" x14ac:dyDescent="0.4">
      <c r="A237" s="14">
        <v>45264</v>
      </c>
      <c r="B237" s="15" t="s">
        <v>8</v>
      </c>
      <c r="C237" s="16">
        <v>18250</v>
      </c>
      <c r="D237" s="15" t="s">
        <v>357</v>
      </c>
      <c r="E237" s="20">
        <f t="shared" si="3"/>
        <v>333965.54000000004</v>
      </c>
    </row>
    <row r="238" spans="1:5" x14ac:dyDescent="0.4">
      <c r="A238" s="11">
        <v>45264</v>
      </c>
      <c r="B238" s="12" t="s">
        <v>348</v>
      </c>
      <c r="C238" s="13">
        <v>-6000</v>
      </c>
      <c r="D238" s="12" t="s">
        <v>349</v>
      </c>
      <c r="E238" s="20">
        <f t="shared" si="3"/>
        <v>327965.54000000004</v>
      </c>
    </row>
    <row r="239" spans="1:5" x14ac:dyDescent="0.4">
      <c r="A239" s="11">
        <v>45264</v>
      </c>
      <c r="B239" s="12" t="s">
        <v>358</v>
      </c>
      <c r="C239" s="13">
        <v>-1027.22</v>
      </c>
      <c r="D239" s="12" t="s">
        <v>16</v>
      </c>
      <c r="E239" s="20">
        <f t="shared" si="3"/>
        <v>326938.32000000007</v>
      </c>
    </row>
    <row r="240" spans="1:5" x14ac:dyDescent="0.4">
      <c r="A240" s="11">
        <v>45265</v>
      </c>
      <c r="B240" s="12" t="s">
        <v>350</v>
      </c>
      <c r="C240" s="13">
        <v>-3301.91</v>
      </c>
      <c r="D240" s="12" t="s">
        <v>351</v>
      </c>
      <c r="E240" s="20">
        <f t="shared" si="3"/>
        <v>323636.41000000009</v>
      </c>
    </row>
    <row r="241" spans="1:5" x14ac:dyDescent="0.4">
      <c r="A241" s="14">
        <v>45267</v>
      </c>
      <c r="B241" s="15" t="s">
        <v>8</v>
      </c>
      <c r="C241" s="16">
        <v>11187.5</v>
      </c>
      <c r="D241" s="15" t="s">
        <v>359</v>
      </c>
      <c r="E241" s="20">
        <f t="shared" si="3"/>
        <v>334823.91000000009</v>
      </c>
    </row>
    <row r="242" spans="1:5" x14ac:dyDescent="0.4">
      <c r="A242" s="14">
        <v>45271</v>
      </c>
      <c r="B242" s="15" t="s">
        <v>8</v>
      </c>
      <c r="C242" s="16">
        <v>19500</v>
      </c>
      <c r="D242" s="15" t="s">
        <v>360</v>
      </c>
      <c r="E242" s="20">
        <f t="shared" si="3"/>
        <v>354323.91000000009</v>
      </c>
    </row>
    <row r="243" spans="1:5" x14ac:dyDescent="0.4">
      <c r="A243" s="11">
        <v>45271</v>
      </c>
      <c r="B243" s="12" t="s">
        <v>352</v>
      </c>
      <c r="C243" s="13">
        <v>-1000</v>
      </c>
      <c r="D243" s="12" t="s">
        <v>353</v>
      </c>
      <c r="E243" s="20">
        <f t="shared" si="3"/>
        <v>353323.91000000009</v>
      </c>
    </row>
    <row r="244" spans="1:5" x14ac:dyDescent="0.4">
      <c r="A244" s="11">
        <v>45271</v>
      </c>
      <c r="B244" s="12" t="s">
        <v>361</v>
      </c>
      <c r="C244" s="13">
        <v>-5250</v>
      </c>
      <c r="D244" s="12" t="s">
        <v>258</v>
      </c>
      <c r="E244" s="20">
        <f t="shared" si="3"/>
        <v>348073.91000000009</v>
      </c>
    </row>
    <row r="245" spans="1:5" x14ac:dyDescent="0.4">
      <c r="A245" s="11">
        <v>45272</v>
      </c>
      <c r="B245" s="12" t="s">
        <v>362</v>
      </c>
      <c r="C245" s="13">
        <v>-22668.76</v>
      </c>
      <c r="D245" s="12" t="s">
        <v>46</v>
      </c>
      <c r="E245" s="20">
        <f t="shared" si="3"/>
        <v>325405.15000000008</v>
      </c>
    </row>
    <row r="246" spans="1:5" x14ac:dyDescent="0.4">
      <c r="A246" s="14">
        <v>45640</v>
      </c>
      <c r="B246" s="15" t="s">
        <v>8</v>
      </c>
      <c r="C246" s="16">
        <v>55000</v>
      </c>
      <c r="D246" s="15" t="s">
        <v>363</v>
      </c>
      <c r="E246" s="20">
        <f t="shared" si="3"/>
        <v>380405.15000000008</v>
      </c>
    </row>
    <row r="247" spans="1:5" x14ac:dyDescent="0.4">
      <c r="A247" s="11">
        <v>45275</v>
      </c>
      <c r="B247" s="12" t="s">
        <v>364</v>
      </c>
      <c r="C247" s="13">
        <v>-1860</v>
      </c>
      <c r="D247" s="12" t="s">
        <v>365</v>
      </c>
      <c r="E247" s="20">
        <f t="shared" si="3"/>
        <v>378545.15000000008</v>
      </c>
    </row>
    <row r="248" spans="1:5" x14ac:dyDescent="0.4">
      <c r="A248" s="14">
        <v>45279</v>
      </c>
      <c r="B248" s="15" t="s">
        <v>8</v>
      </c>
      <c r="C248" s="16">
        <v>6250</v>
      </c>
      <c r="D248" s="15" t="s">
        <v>366</v>
      </c>
      <c r="E248" s="20">
        <f t="shared" si="3"/>
        <v>384795.15000000008</v>
      </c>
    </row>
    <row r="249" spans="1:5" x14ac:dyDescent="0.4">
      <c r="A249" s="14">
        <v>45282</v>
      </c>
      <c r="B249" s="15" t="s">
        <v>8</v>
      </c>
      <c r="C249" s="16">
        <v>13000</v>
      </c>
      <c r="D249" s="15" t="s">
        <v>367</v>
      </c>
      <c r="E249" s="20">
        <f t="shared" si="3"/>
        <v>397795.15000000008</v>
      </c>
    </row>
    <row r="250" spans="1:5" x14ac:dyDescent="0.4">
      <c r="A250" s="14">
        <v>45287</v>
      </c>
      <c r="B250" s="15" t="s">
        <v>8</v>
      </c>
      <c r="C250" s="16">
        <v>39250</v>
      </c>
      <c r="D250" s="15" t="s">
        <v>368</v>
      </c>
      <c r="E250" s="20">
        <f t="shared" si="3"/>
        <v>437045.15000000008</v>
      </c>
    </row>
    <row r="251" spans="1:5" x14ac:dyDescent="0.4">
      <c r="A251" s="11">
        <v>45287</v>
      </c>
      <c r="B251" s="12" t="s">
        <v>350</v>
      </c>
      <c r="C251" s="13">
        <v>-1934.09</v>
      </c>
      <c r="D251" s="12" t="s">
        <v>351</v>
      </c>
      <c r="E251" s="20">
        <f t="shared" si="3"/>
        <v>435111.06000000006</v>
      </c>
    </row>
    <row r="252" spans="1:5" x14ac:dyDescent="0.4">
      <c r="A252" s="14">
        <v>45289</v>
      </c>
      <c r="B252" s="15" t="s">
        <v>8</v>
      </c>
      <c r="C252" s="16">
        <v>9000</v>
      </c>
      <c r="D252" s="15" t="s">
        <v>388</v>
      </c>
      <c r="E252" s="20">
        <f t="shared" si="3"/>
        <v>444111.06000000006</v>
      </c>
    </row>
    <row r="253" spans="1:5" x14ac:dyDescent="0.4">
      <c r="A253" s="11">
        <v>45294</v>
      </c>
      <c r="B253" s="12" t="s">
        <v>400</v>
      </c>
      <c r="C253" s="13">
        <v>-3269.89</v>
      </c>
      <c r="D253" s="12" t="s">
        <v>16</v>
      </c>
      <c r="E253" s="20">
        <f t="shared" si="3"/>
        <v>440841.17000000004</v>
      </c>
    </row>
    <row r="254" spans="1:5" x14ac:dyDescent="0.4">
      <c r="A254" s="14">
        <v>45300</v>
      </c>
      <c r="B254" s="15" t="s">
        <v>8</v>
      </c>
      <c r="C254" s="16">
        <v>12000</v>
      </c>
      <c r="D254" s="15" t="s">
        <v>401</v>
      </c>
      <c r="E254" s="20">
        <f t="shared" si="3"/>
        <v>452841.17000000004</v>
      </c>
    </row>
    <row r="255" spans="1:5" x14ac:dyDescent="0.4">
      <c r="A255" s="11">
        <v>45307</v>
      </c>
      <c r="B255" s="12" t="s">
        <v>402</v>
      </c>
      <c r="C255" s="13">
        <v>-24723.759999999998</v>
      </c>
      <c r="D255" s="12" t="s">
        <v>46</v>
      </c>
      <c r="E255" s="20">
        <f t="shared" si="3"/>
        <v>428117.41000000003</v>
      </c>
    </row>
    <row r="256" spans="1:5" x14ac:dyDescent="0.4">
      <c r="A256" s="11">
        <v>45313</v>
      </c>
      <c r="B256" s="12" t="s">
        <v>403</v>
      </c>
      <c r="C256" s="13">
        <v>-2170</v>
      </c>
      <c r="D256" s="12" t="s">
        <v>404</v>
      </c>
      <c r="E256" s="20">
        <f t="shared" si="3"/>
        <v>425947.41000000003</v>
      </c>
    </row>
    <row r="257" spans="1:5" x14ac:dyDescent="0.4">
      <c r="A257" s="11">
        <v>45315</v>
      </c>
      <c r="B257" s="12" t="s">
        <v>405</v>
      </c>
      <c r="C257" s="13">
        <v>-1462.5</v>
      </c>
      <c r="D257" s="12" t="s">
        <v>351</v>
      </c>
      <c r="E257" s="20">
        <f t="shared" si="3"/>
        <v>424484.91000000003</v>
      </c>
    </row>
    <row r="258" spans="1:5" x14ac:dyDescent="0.4">
      <c r="A258" s="14">
        <v>45322</v>
      </c>
      <c r="B258" s="15" t="s">
        <v>8</v>
      </c>
      <c r="C258" s="16">
        <v>2000</v>
      </c>
      <c r="D258" s="15" t="s">
        <v>406</v>
      </c>
      <c r="E258" s="20">
        <f t="shared" si="3"/>
        <v>426484.91000000003</v>
      </c>
    </row>
    <row r="259" spans="1:5" x14ac:dyDescent="0.4">
      <c r="A259" s="14"/>
      <c r="B259" s="15"/>
      <c r="C259" s="16"/>
      <c r="D259" s="15"/>
      <c r="E259" s="20"/>
    </row>
    <row r="260" spans="1:5" x14ac:dyDescent="0.4">
      <c r="A260" s="14"/>
      <c r="B260" s="15"/>
      <c r="C260" s="16"/>
      <c r="D260" s="15"/>
      <c r="E260" s="20"/>
    </row>
    <row r="261" spans="1:5" x14ac:dyDescent="0.4">
      <c r="A261" s="4" t="s">
        <v>20</v>
      </c>
      <c r="B261" s="4"/>
      <c r="C261" s="5">
        <f>SUM(C4:C260)</f>
        <v>426484.91000000003</v>
      </c>
      <c r="D261" s="4" t="s">
        <v>232</v>
      </c>
    </row>
    <row r="262" spans="1:5" x14ac:dyDescent="0.4">
      <c r="A262" s="2"/>
      <c r="C262" s="21"/>
    </row>
    <row r="263" spans="1:5" x14ac:dyDescent="0.4">
      <c r="A263" s="2" t="s">
        <v>233</v>
      </c>
      <c r="C263" s="21"/>
    </row>
    <row r="267" spans="1:5" x14ac:dyDescent="0.4">
      <c r="A267" s="4" t="s">
        <v>20</v>
      </c>
      <c r="B267" s="4"/>
      <c r="C267" s="5">
        <f>C261+SUM(C263:C266)</f>
        <v>426484.91000000003</v>
      </c>
      <c r="D267" s="1" t="s">
        <v>234</v>
      </c>
    </row>
  </sheetData>
  <sortState xmlns:xlrd2="http://schemas.microsoft.com/office/spreadsheetml/2017/richdata2" ref="A139:D221">
    <sortCondition ref="A139:A221"/>
  </sortState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abSelected="1" topLeftCell="A12" zoomScaleNormal="100" workbookViewId="0">
      <selection activeCell="F29" sqref="F29"/>
    </sheetView>
  </sheetViews>
  <sheetFormatPr defaultRowHeight="14.4" x14ac:dyDescent="0.3"/>
  <cols>
    <col min="1" max="1" width="15.44140625" bestFit="1" customWidth="1"/>
    <col min="2" max="2" width="30.5546875" bestFit="1" customWidth="1"/>
    <col min="3" max="3" width="26.5546875" customWidth="1"/>
    <col min="4" max="4" width="10.5546875" bestFit="1" customWidth="1"/>
    <col min="5" max="5" width="31.6640625" customWidth="1"/>
    <col min="7" max="7" width="10.6640625" bestFit="1" customWidth="1"/>
    <col min="8" max="8" width="5.88671875" bestFit="1" customWidth="1"/>
    <col min="9" max="9" width="5.44140625" bestFit="1" customWidth="1"/>
    <col min="10" max="10" width="9" bestFit="1" customWidth="1"/>
    <col min="11" max="11" width="7" bestFit="1" customWidth="1"/>
  </cols>
  <sheetData>
    <row r="1" spans="1:10" x14ac:dyDescent="0.3">
      <c r="A1" t="s">
        <v>21</v>
      </c>
      <c r="B1" s="6" t="s">
        <v>399</v>
      </c>
    </row>
    <row r="3" spans="1:10" x14ac:dyDescent="0.3">
      <c r="A3" t="s">
        <v>0</v>
      </c>
      <c r="B3" t="s">
        <v>22</v>
      </c>
      <c r="C3" t="s">
        <v>3</v>
      </c>
      <c r="D3" t="s">
        <v>23</v>
      </c>
      <c r="G3" s="6"/>
      <c r="J3" s="7"/>
    </row>
    <row r="4" spans="1:10" x14ac:dyDescent="0.3">
      <c r="A4" s="8">
        <v>45292</v>
      </c>
      <c r="B4" s="9" t="s">
        <v>379</v>
      </c>
      <c r="C4" s="9" t="s">
        <v>407</v>
      </c>
      <c r="D4" s="10">
        <v>547.71</v>
      </c>
    </row>
    <row r="5" spans="1:10" x14ac:dyDescent="0.3">
      <c r="A5" s="8">
        <v>45293</v>
      </c>
      <c r="B5" s="9" t="s">
        <v>354</v>
      </c>
      <c r="C5" s="9" t="s">
        <v>355</v>
      </c>
      <c r="D5" s="10">
        <v>112.5</v>
      </c>
    </row>
    <row r="6" spans="1:10" x14ac:dyDescent="0.3">
      <c r="A6" s="8">
        <v>45294</v>
      </c>
      <c r="B6" s="9" t="s">
        <v>371</v>
      </c>
      <c r="C6" s="9" t="s">
        <v>408</v>
      </c>
      <c r="D6" s="10">
        <v>131.22</v>
      </c>
    </row>
    <row r="7" spans="1:10" x14ac:dyDescent="0.3">
      <c r="A7" s="8">
        <v>45295</v>
      </c>
      <c r="B7" s="9" t="s">
        <v>409</v>
      </c>
      <c r="C7" s="9" t="s">
        <v>376</v>
      </c>
      <c r="D7" s="10">
        <v>32</v>
      </c>
    </row>
    <row r="8" spans="1:10" x14ac:dyDescent="0.3">
      <c r="A8" s="8">
        <v>45296</v>
      </c>
      <c r="B8" s="9" t="s">
        <v>410</v>
      </c>
      <c r="C8" s="9" t="s">
        <v>416</v>
      </c>
      <c r="D8" s="10">
        <v>155.07</v>
      </c>
    </row>
    <row r="9" spans="1:10" x14ac:dyDescent="0.3">
      <c r="A9" s="8">
        <v>45299</v>
      </c>
      <c r="B9" s="9" t="s">
        <v>411</v>
      </c>
      <c r="C9" s="9" t="s">
        <v>339</v>
      </c>
      <c r="D9" s="10">
        <v>10</v>
      </c>
    </row>
    <row r="10" spans="1:10" x14ac:dyDescent="0.3">
      <c r="A10" s="8">
        <v>45300</v>
      </c>
      <c r="B10" s="9" t="s">
        <v>381</v>
      </c>
      <c r="C10" s="9" t="s">
        <v>412</v>
      </c>
      <c r="D10" s="10">
        <v>177.69</v>
      </c>
    </row>
    <row r="11" spans="1:10" x14ac:dyDescent="0.3">
      <c r="A11" s="8">
        <v>45300</v>
      </c>
      <c r="B11" s="9" t="s">
        <v>411</v>
      </c>
      <c r="C11" s="9" t="s">
        <v>339</v>
      </c>
      <c r="D11" s="10">
        <v>10</v>
      </c>
    </row>
    <row r="12" spans="1:10" x14ac:dyDescent="0.3">
      <c r="A12" s="8">
        <v>45301</v>
      </c>
      <c r="B12" s="9" t="s">
        <v>382</v>
      </c>
      <c r="C12" s="9" t="s">
        <v>373</v>
      </c>
      <c r="D12" s="10">
        <v>24</v>
      </c>
    </row>
    <row r="13" spans="1:10" x14ac:dyDescent="0.3">
      <c r="A13" s="8">
        <v>45301</v>
      </c>
      <c r="B13" s="9" t="s">
        <v>372</v>
      </c>
      <c r="C13" s="9" t="s">
        <v>413</v>
      </c>
      <c r="D13" s="10">
        <v>368.21</v>
      </c>
    </row>
    <row r="14" spans="1:10" x14ac:dyDescent="0.3">
      <c r="A14" s="8">
        <v>45309</v>
      </c>
      <c r="B14" s="9" t="s">
        <v>414</v>
      </c>
      <c r="C14" s="9" t="s">
        <v>415</v>
      </c>
      <c r="D14" s="10">
        <v>215.09</v>
      </c>
    </row>
    <row r="15" spans="1:10" x14ac:dyDescent="0.3">
      <c r="A15" s="8">
        <v>45310</v>
      </c>
      <c r="B15" s="9" t="s">
        <v>417</v>
      </c>
      <c r="C15" s="9" t="s">
        <v>418</v>
      </c>
      <c r="D15" s="10">
        <v>84</v>
      </c>
    </row>
    <row r="16" spans="1:10" x14ac:dyDescent="0.3">
      <c r="A16" s="8">
        <v>45314</v>
      </c>
      <c r="B16" s="9" t="s">
        <v>419</v>
      </c>
      <c r="C16" s="9" t="s">
        <v>420</v>
      </c>
      <c r="D16" s="10">
        <v>35.68</v>
      </c>
    </row>
    <row r="17" spans="1:4" x14ac:dyDescent="0.3">
      <c r="A17" s="8">
        <v>45314</v>
      </c>
      <c r="B17" s="9" t="s">
        <v>421</v>
      </c>
      <c r="C17" s="9" t="s">
        <v>422</v>
      </c>
      <c r="D17" s="10">
        <v>-550</v>
      </c>
    </row>
    <row r="18" spans="1:4" x14ac:dyDescent="0.3">
      <c r="A18" s="8">
        <v>45315</v>
      </c>
      <c r="B18" s="9" t="s">
        <v>423</v>
      </c>
      <c r="C18" s="9" t="s">
        <v>373</v>
      </c>
      <c r="D18" s="10">
        <v>12.48</v>
      </c>
    </row>
    <row r="19" spans="1:4" x14ac:dyDescent="0.3">
      <c r="A19" s="8">
        <v>45316</v>
      </c>
      <c r="B19" s="9" t="s">
        <v>430</v>
      </c>
      <c r="C19" s="9" t="s">
        <v>57</v>
      </c>
      <c r="D19" s="10">
        <v>-695.63</v>
      </c>
    </row>
    <row r="20" spans="1:4" x14ac:dyDescent="0.3">
      <c r="A20" s="8">
        <v>45320</v>
      </c>
      <c r="B20" s="9" t="s">
        <v>424</v>
      </c>
      <c r="C20" s="9" t="s">
        <v>373</v>
      </c>
      <c r="D20" s="10">
        <v>24.42</v>
      </c>
    </row>
    <row r="21" spans="1:4" x14ac:dyDescent="0.3">
      <c r="A21" s="8">
        <v>45321</v>
      </c>
      <c r="B21" s="9" t="s">
        <v>378</v>
      </c>
      <c r="C21" s="9" t="s">
        <v>380</v>
      </c>
      <c r="D21" s="10">
        <v>25</v>
      </c>
    </row>
    <row r="22" spans="1:4" x14ac:dyDescent="0.3">
      <c r="A22" s="8">
        <v>45321</v>
      </c>
      <c r="B22" s="9" t="s">
        <v>374</v>
      </c>
      <c r="C22" s="9" t="s">
        <v>373</v>
      </c>
      <c r="D22" s="10">
        <v>10.85</v>
      </c>
    </row>
    <row r="23" spans="1:4" x14ac:dyDescent="0.3">
      <c r="A23" s="8">
        <v>45322</v>
      </c>
      <c r="B23" s="9" t="s">
        <v>354</v>
      </c>
      <c r="C23" s="9" t="s">
        <v>355</v>
      </c>
      <c r="D23" s="10">
        <v>112.5</v>
      </c>
    </row>
    <row r="24" spans="1:4" x14ac:dyDescent="0.3">
      <c r="A24" s="8">
        <v>45324</v>
      </c>
      <c r="B24" s="9" t="s">
        <v>410</v>
      </c>
      <c r="C24" s="9" t="s">
        <v>425</v>
      </c>
      <c r="D24" s="10">
        <v>344.86</v>
      </c>
    </row>
    <row r="25" spans="1:4" x14ac:dyDescent="0.3">
      <c r="A25" s="8">
        <v>45323</v>
      </c>
      <c r="B25" s="9" t="s">
        <v>383</v>
      </c>
      <c r="C25" s="9" t="s">
        <v>373</v>
      </c>
      <c r="D25" s="10">
        <v>10.98</v>
      </c>
    </row>
    <row r="26" spans="1:4" x14ac:dyDescent="0.3">
      <c r="A26" s="8">
        <v>45324</v>
      </c>
      <c r="B26" s="9" t="s">
        <v>377</v>
      </c>
      <c r="C26" s="9" t="s">
        <v>339</v>
      </c>
      <c r="D26" s="10">
        <v>30</v>
      </c>
    </row>
    <row r="27" spans="1:4" x14ac:dyDescent="0.3">
      <c r="A27" s="8">
        <v>45324</v>
      </c>
      <c r="B27" s="9" t="s">
        <v>426</v>
      </c>
      <c r="C27" s="9" t="s">
        <v>375</v>
      </c>
      <c r="D27" s="10">
        <v>10.79</v>
      </c>
    </row>
    <row r="28" spans="1:4" x14ac:dyDescent="0.3">
      <c r="A28" s="8">
        <v>45324</v>
      </c>
      <c r="B28" s="9" t="s">
        <v>427</v>
      </c>
      <c r="C28" s="9" t="s">
        <v>428</v>
      </c>
      <c r="D28" s="10">
        <v>12.93</v>
      </c>
    </row>
    <row r="29" spans="1:4" ht="13.2" customHeight="1" x14ac:dyDescent="0.3">
      <c r="A29" s="8">
        <v>45324</v>
      </c>
      <c r="B29" s="9" t="s">
        <v>381</v>
      </c>
      <c r="C29" s="9" t="s">
        <v>429</v>
      </c>
      <c r="D29" s="10">
        <v>177.69</v>
      </c>
    </row>
    <row r="30" spans="1:4" ht="13.2" customHeight="1" x14ac:dyDescent="0.3">
      <c r="A30" s="6"/>
      <c r="D30" s="22"/>
    </row>
    <row r="31" spans="1:4" x14ac:dyDescent="0.3">
      <c r="A31" t="s">
        <v>20</v>
      </c>
      <c r="D31" s="7">
        <f>SUM(D4:D29)</f>
        <v>1430.0400000000002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737C-3C74-4743-9A3F-8E8B00C218C5}">
  <dimension ref="A1:I13"/>
  <sheetViews>
    <sheetView workbookViewId="0">
      <selection activeCell="F21" sqref="F21"/>
    </sheetView>
  </sheetViews>
  <sheetFormatPr defaultRowHeight="14.4" x14ac:dyDescent="0.3"/>
  <cols>
    <col min="1" max="1" width="16.88671875" bestFit="1" customWidth="1"/>
    <col min="3" max="3" width="11" bestFit="1" customWidth="1"/>
    <col min="6" max="6" width="19" bestFit="1" customWidth="1"/>
    <col min="7" max="7" width="9" bestFit="1" customWidth="1"/>
    <col min="8" max="8" width="11" bestFit="1" customWidth="1"/>
  </cols>
  <sheetData>
    <row r="1" spans="1:9" x14ac:dyDescent="0.3">
      <c r="A1" s="9">
        <v>2023</v>
      </c>
      <c r="B1" s="9" t="s">
        <v>389</v>
      </c>
      <c r="C1" s="9" t="s">
        <v>391</v>
      </c>
      <c r="D1" s="9"/>
      <c r="F1" s="9">
        <v>2024</v>
      </c>
      <c r="G1" s="9" t="s">
        <v>389</v>
      </c>
      <c r="H1" s="9" t="s">
        <v>391</v>
      </c>
      <c r="I1" s="9"/>
    </row>
    <row r="2" spans="1:9" x14ac:dyDescent="0.3">
      <c r="A2" s="9" t="s">
        <v>390</v>
      </c>
      <c r="B2" s="9">
        <v>3713</v>
      </c>
      <c r="C2" s="9"/>
      <c r="D2" s="9"/>
      <c r="F2" s="9" t="s">
        <v>390</v>
      </c>
      <c r="G2" s="9">
        <v>3713</v>
      </c>
      <c r="H2" s="9"/>
      <c r="I2" s="9"/>
    </row>
    <row r="3" spans="1:9" x14ac:dyDescent="0.3">
      <c r="A3" s="9" t="s">
        <v>392</v>
      </c>
      <c r="B3" s="9"/>
      <c r="C3" s="9">
        <v>1564</v>
      </c>
      <c r="D3" s="9"/>
      <c r="F3" s="9" t="s">
        <v>392</v>
      </c>
      <c r="G3" s="9"/>
      <c r="H3" s="9">
        <v>1564</v>
      </c>
      <c r="I3" s="9"/>
    </row>
    <row r="4" spans="1:9" x14ac:dyDescent="0.3">
      <c r="A4" s="9" t="s">
        <v>393</v>
      </c>
      <c r="B4" s="9"/>
      <c r="C4" s="9">
        <v>1074</v>
      </c>
      <c r="D4" s="9"/>
      <c r="F4" s="9" t="s">
        <v>393</v>
      </c>
      <c r="G4" s="9"/>
      <c r="H4" s="9"/>
      <c r="I4" s="9"/>
    </row>
    <row r="5" spans="1:9" x14ac:dyDescent="0.3">
      <c r="A5" s="9" t="s">
        <v>397</v>
      </c>
      <c r="B5" s="9"/>
      <c r="C5" s="9">
        <v>2572</v>
      </c>
      <c r="D5" s="9"/>
      <c r="F5" s="9" t="s">
        <v>397</v>
      </c>
      <c r="G5" s="9"/>
      <c r="H5" s="9"/>
      <c r="I5" s="9"/>
    </row>
    <row r="6" spans="1:9" x14ac:dyDescent="0.3">
      <c r="A6" s="9" t="s">
        <v>394</v>
      </c>
      <c r="B6" s="9"/>
      <c r="C6" s="9">
        <v>2336</v>
      </c>
      <c r="D6" s="9"/>
      <c r="F6" s="9" t="s">
        <v>394</v>
      </c>
      <c r="G6" s="9"/>
      <c r="H6" s="9">
        <v>2048</v>
      </c>
      <c r="I6" s="9"/>
    </row>
    <row r="7" spans="1:9" x14ac:dyDescent="0.3">
      <c r="A7" s="9" t="s">
        <v>387</v>
      </c>
      <c r="B7" s="9">
        <v>2259</v>
      </c>
      <c r="C7" s="9"/>
      <c r="D7" s="9"/>
      <c r="F7" s="9" t="s">
        <v>387</v>
      </c>
      <c r="G7" s="9">
        <v>2259</v>
      </c>
      <c r="H7" s="9"/>
      <c r="I7" s="9"/>
    </row>
    <row r="8" spans="1:9" x14ac:dyDescent="0.3">
      <c r="A8" s="9" t="s">
        <v>395</v>
      </c>
      <c r="B8" s="9">
        <v>10373</v>
      </c>
      <c r="C8" s="9">
        <v>8450</v>
      </c>
      <c r="D8" s="9"/>
      <c r="F8" s="9" t="s">
        <v>395</v>
      </c>
      <c r="G8" s="9">
        <v>4808</v>
      </c>
      <c r="H8" s="9"/>
      <c r="I8" s="9"/>
    </row>
    <row r="9" spans="1:9" x14ac:dyDescent="0.3">
      <c r="A9" s="9" t="s">
        <v>385</v>
      </c>
      <c r="B9" s="9">
        <v>7087.46</v>
      </c>
      <c r="C9" s="9"/>
      <c r="D9" s="9"/>
      <c r="F9" s="9" t="s">
        <v>385</v>
      </c>
      <c r="G9" s="9">
        <v>7087.46</v>
      </c>
      <c r="H9" s="9"/>
      <c r="I9" s="9"/>
    </row>
    <row r="10" spans="1:9" x14ac:dyDescent="0.3">
      <c r="A10" s="9" t="s">
        <v>384</v>
      </c>
      <c r="B10" s="9">
        <v>13796</v>
      </c>
      <c r="C10" s="9"/>
      <c r="D10" s="9"/>
      <c r="F10" s="9" t="s">
        <v>384</v>
      </c>
      <c r="G10" s="9">
        <v>13796</v>
      </c>
      <c r="H10" s="9"/>
      <c r="I10" s="9"/>
    </row>
    <row r="11" spans="1:9" x14ac:dyDescent="0.3">
      <c r="A11" s="9" t="s">
        <v>386</v>
      </c>
      <c r="B11" s="9"/>
      <c r="C11" s="9">
        <v>7205</v>
      </c>
      <c r="D11" s="9"/>
      <c r="F11" s="9" t="s">
        <v>386</v>
      </c>
      <c r="G11" s="9"/>
      <c r="H11" s="9">
        <v>7205</v>
      </c>
      <c r="I11" s="9"/>
    </row>
    <row r="12" spans="1:9" x14ac:dyDescent="0.3">
      <c r="A12" s="9" t="s">
        <v>396</v>
      </c>
      <c r="B12" s="9">
        <f>SUM(B2:B11)</f>
        <v>37228.46</v>
      </c>
      <c r="C12" s="9">
        <f>SUM(C2:C11)</f>
        <v>23201</v>
      </c>
      <c r="D12" s="9">
        <f>B12+C12</f>
        <v>60429.46</v>
      </c>
      <c r="F12" s="9" t="s">
        <v>396</v>
      </c>
      <c r="G12" s="9">
        <f>SUM(G2:G11)</f>
        <v>31663.46</v>
      </c>
      <c r="H12" s="9">
        <f>SUM(H2:H11)</f>
        <v>10817</v>
      </c>
      <c r="I12" s="9">
        <f>G12+H12</f>
        <v>42480.46</v>
      </c>
    </row>
    <row r="13" spans="1:9" x14ac:dyDescent="0.3">
      <c r="F13" s="9" t="s">
        <v>398</v>
      </c>
      <c r="G13" s="9">
        <f>G12*0.94</f>
        <v>29763.652399999999</v>
      </c>
      <c r="H13" s="9">
        <f>H12*0.94</f>
        <v>10167.98</v>
      </c>
      <c r="I13" s="9">
        <f>G13+H13</f>
        <v>39931.632400000002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 1-31-2024</vt:lpstr>
      <vt:lpstr>Exp. Report Details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Edward Gerak</cp:lastModifiedBy>
  <dcterms:created xsi:type="dcterms:W3CDTF">2021-12-07T16:47:39Z</dcterms:created>
  <dcterms:modified xsi:type="dcterms:W3CDTF">2024-02-04T00:45:14Z</dcterms:modified>
</cp:coreProperties>
</file>